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5 pr. asignavimai" sheetId="3" r:id="rId1"/>
    <sheet name="005 pr.vert.krit.suvestinė" sheetId="4" r:id="rId2"/>
  </sheets>
  <definedNames>
    <definedName name="_xlnm.Print_Area" localSheetId="0">'005 pr. asignavimai'!$A$1:$R$51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3" l="1"/>
  <c r="S21" i="3"/>
  <c r="G50" i="3"/>
  <c r="G31" i="3"/>
  <c r="I31" i="3"/>
  <c r="S31" i="3" s="1"/>
  <c r="J31" i="3"/>
  <c r="K31" i="3"/>
  <c r="H31" i="3"/>
  <c r="H32" i="3"/>
  <c r="B26" i="4"/>
  <c r="C26" i="4"/>
  <c r="D26" i="4"/>
  <c r="E26" i="4"/>
  <c r="F26" i="4"/>
  <c r="B27" i="4"/>
  <c r="C27" i="4"/>
  <c r="D27" i="4"/>
  <c r="E27" i="4"/>
  <c r="F27" i="4"/>
  <c r="A27" i="4"/>
  <c r="A26" i="4"/>
  <c r="B25" i="4"/>
  <c r="B24" i="4"/>
  <c r="C24" i="4"/>
  <c r="D24" i="4"/>
  <c r="E24" i="4"/>
  <c r="F24" i="4"/>
  <c r="A24" i="4"/>
  <c r="B23" i="4"/>
  <c r="B22" i="4"/>
  <c r="C22" i="4"/>
  <c r="D22" i="4"/>
  <c r="E22" i="4"/>
  <c r="F22" i="4"/>
  <c r="A22" i="4"/>
  <c r="B21" i="4"/>
  <c r="B12" i="4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A13" i="4"/>
  <c r="A14" i="4"/>
  <c r="A15" i="4"/>
  <c r="A16" i="4"/>
  <c r="A17" i="4"/>
  <c r="A18" i="4"/>
  <c r="A19" i="4"/>
  <c r="A20" i="4"/>
  <c r="A12" i="4"/>
  <c r="B11" i="4"/>
  <c r="B10" i="4"/>
  <c r="C10" i="4"/>
  <c r="D10" i="4"/>
  <c r="E10" i="4"/>
  <c r="F10" i="4"/>
  <c r="A10" i="4"/>
  <c r="B9" i="4"/>
  <c r="G39" i="3" l="1"/>
  <c r="H43" i="3" l="1"/>
  <c r="I43" i="3"/>
  <c r="J43" i="3"/>
  <c r="K43" i="3"/>
  <c r="G43" i="3"/>
  <c r="H41" i="3"/>
  <c r="I41" i="3"/>
  <c r="J41" i="3"/>
  <c r="K41" i="3"/>
  <c r="G41" i="3"/>
  <c r="H39" i="3"/>
  <c r="I39" i="3"/>
  <c r="J39" i="3"/>
  <c r="K39" i="3"/>
  <c r="J48" i="3" l="1"/>
  <c r="H48" i="3"/>
  <c r="K48" i="3"/>
  <c r="I48" i="3"/>
  <c r="G48" i="3"/>
  <c r="I32" i="3" l="1"/>
  <c r="J32" i="3"/>
  <c r="K32" i="3"/>
  <c r="H24" i="3"/>
  <c r="I24" i="3"/>
  <c r="I50" i="3" s="1"/>
  <c r="J24" i="3"/>
  <c r="J50" i="3" s="1"/>
  <c r="K24" i="3"/>
  <c r="K50" i="3" s="1"/>
  <c r="H21" i="3"/>
  <c r="I21" i="3"/>
  <c r="J21" i="3"/>
  <c r="K21" i="3"/>
  <c r="G32" i="3"/>
  <c r="G21" i="3"/>
  <c r="G51" i="3" s="1"/>
  <c r="G24" i="3"/>
  <c r="J51" i="3" l="1"/>
  <c r="I51" i="3"/>
  <c r="H50" i="3"/>
  <c r="K51" i="3"/>
  <c r="H51" i="3"/>
  <c r="J25" i="3"/>
  <c r="J33" i="3" s="1"/>
  <c r="J34" i="3" s="1"/>
  <c r="J53" i="3" s="1"/>
  <c r="K25" i="3"/>
  <c r="K33" i="3" s="1"/>
  <c r="K34" i="3" s="1"/>
  <c r="K53" i="3" s="1"/>
  <c r="I25" i="3"/>
  <c r="I33" i="3" s="1"/>
  <c r="I34" i="3" s="1"/>
  <c r="I53" i="3" s="1"/>
  <c r="G25" i="3"/>
  <c r="G33" i="3" s="1"/>
  <c r="H25" i="3"/>
  <c r="K54" i="3" l="1"/>
  <c r="I54" i="3"/>
  <c r="J54" i="3"/>
  <c r="H33" i="3"/>
  <c r="G34" i="3"/>
  <c r="G53" i="3" l="1"/>
  <c r="G54" i="3"/>
  <c r="H34" i="3"/>
  <c r="H54" i="3" s="1"/>
  <c r="H53" i="3" l="1"/>
</calcChain>
</file>

<file path=xl/sharedStrings.xml><?xml version="1.0" encoding="utf-8"?>
<sst xmlns="http://schemas.openxmlformats.org/spreadsheetml/2006/main" count="211" uniqueCount="112">
  <si>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</si>
  <si>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</si>
  <si>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</si>
  <si>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</si>
  <si>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</si>
  <si>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</si>
  <si>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</si>
  <si>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</si>
  <si>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</si>
  <si>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</si>
  <si>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</si>
  <si>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</si>
  <si>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 xml:space="preserve">Plungės rajono savivaldybės 2023–2025 metų 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</si>
  <si>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</si>
  <si>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</si>
  <si>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</si>
  <si>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</si>
  <si>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</si>
  <si>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</si>
  <si>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</si>
  <si>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</si>
  <si>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>Sumažinti taršą ir jos poveikį aplinkai, kompensuoti aplinkai padarytą žalą bei sukurti subalansuotą ir sveiką aplinką savivaldybės teritorijoje</t>
  </si>
  <si>
    <t>R-005-01-01-01</t>
  </si>
  <si>
    <t>Maudymosi vietų skaičius, kuriuose vykdomi vandens ir smėlio kokybės tyrimai</t>
  </si>
  <si>
    <t>Įveistų naujų želdinių skaičius</t>
  </si>
  <si>
    <t>t.</t>
  </si>
  <si>
    <t>Surinktas ir sutvarkytas mišrių komunalinių atliekų kiekis</t>
  </si>
  <si>
    <t>t</t>
  </si>
  <si>
    <t>R-005-01-02-01</t>
  </si>
  <si>
    <t xml:space="preserve">Savivaldybės biudžeto lėšos </t>
  </si>
  <si>
    <t>SB</t>
  </si>
  <si>
    <t>SB (RP)</t>
  </si>
  <si>
    <t>SB (VB)</t>
  </si>
  <si>
    <t xml:space="preserve">Pajamos už prekes ir paslaugos 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</si>
  <si>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</si>
  <si>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</si>
  <si>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</si>
  <si>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</si>
  <si>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</si>
  <si>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</si>
  <si>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</si>
  <si>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</si>
  <si>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Kitos lėšos</t>
  </si>
  <si>
    <t>KT</t>
  </si>
  <si>
    <t>x</t>
  </si>
  <si>
    <t xml:space="preserve">Valstybės biudžeto dotacijos lėšos </t>
  </si>
  <si>
    <t>TP</t>
  </si>
  <si>
    <t>PP</t>
  </si>
  <si>
    <t>Siekti sveikos ir švarios gyvenamosios aplinkos bei racionalaus gamtos išteklių naudojimo</t>
  </si>
  <si>
    <t>Specialiosios aplinkos apsaugos rėmimo programos vykdymas</t>
  </si>
  <si>
    <t>V-005-01-01-01-01</t>
  </si>
  <si>
    <t>V-005-01-01-01-02</t>
  </si>
  <si>
    <t>V-005-01-01-01-03</t>
  </si>
  <si>
    <t>V-005-01-01-01-04</t>
  </si>
  <si>
    <t>V-005-01-01-01-05</t>
  </si>
  <si>
    <t>V-005-01-01-01-06</t>
  </si>
  <si>
    <t>V-005-01-01-01-07</t>
  </si>
  <si>
    <t>V-005-01-01-01-08</t>
  </si>
  <si>
    <t>V-005-01-01-01-09</t>
  </si>
  <si>
    <t>Iš viso priemonei:</t>
  </si>
  <si>
    <t>Sutvarkytų atliekų dalis</t>
  </si>
  <si>
    <t>V-005-01-02-01-01</t>
  </si>
  <si>
    <t>V-005-01-02-01-02 (VB)</t>
  </si>
  <si>
    <t xml:space="preserve">Organizuoti komunalinių atliekų, antrinių žaliavų, pavojingų atliekų, žaliųjų ir stambiagabaričių atliekų surinkimą ir tvarkymą </t>
  </si>
  <si>
    <t>Savivaldybės biudžeto lėšos (prisidėjimas prie regioninių projektų)</t>
  </si>
  <si>
    <t>Europos Sąjungos paramos lėšos (regioniniai projektai)</t>
  </si>
  <si>
    <t>Tikrinimas</t>
  </si>
  <si>
    <t>005-01-01 Programos uždavinys (pažangos)</t>
  </si>
  <si>
    <t>005-01-01-02 Programos priemonė (pažangos)</t>
  </si>
  <si>
    <t>1.5 priedas</t>
  </si>
  <si>
    <t>Asignavimų skirtumas (2022 m.- 2023 m.)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</si>
  <si>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</si>
  <si>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</si>
  <si>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Komunalinių atliekų surinkimui ir tvarkymui</t>
  </si>
  <si>
    <t>TE - tęstinė veiklos priemonė, skirta 2014-2020 m. nacionalinei pažangos programai / ES fondų investicijų veiksmų programai įgyvendinti</t>
  </si>
  <si>
    <t>005-01-01-01 Programos priemonė (tęstinės veiklos)</t>
  </si>
  <si>
    <t>005-01-02-01 Programos priemonė (tęstinės veiklos)</t>
  </si>
  <si>
    <t>Įvykdytų visuomenės sveikatos rėmimo specialiosios programos projektų skaičius</t>
  </si>
  <si>
    <t>Įvykdytų projektų skaičius, kurių  metu įdiegtos prevencinės priemonės apsaugai nuo medžiojamųjų gyvūnų daromos žalos</t>
  </si>
  <si>
    <t>Ūkios subjektų skaičius, kuriems skirta kompensacija individualių buitinių nuotekų valymo įrenginių įsigijimui ir įrengimui</t>
  </si>
  <si>
    <t>Išnaikintų invazinės rūšies augalų - Sosnovskio barščių  kiekis (plotas)</t>
  </si>
  <si>
    <t>ha</t>
  </si>
  <si>
    <t>Surinktas ir sutvarkytas atliekų, kurių turėtojo nustatyti neįmanoma arba kuris neegzistuoja, kiekis</t>
  </si>
  <si>
    <t>Įvykdytų visuomenės švietimo ir mokymo aplinkosaugos klausimais projektų skaičius</t>
  </si>
  <si>
    <t>Želdinių ekspertizės ir arboristinio įvertinimo parengtų ataskaitų skaičius</t>
  </si>
  <si>
    <t>Įvykdytų vertingų teritorijų (gamtos paminklų, piliakalnių, visuomeninės paskirties, rekreacinių teritorijų ir pan.) sutvarkymo ir pritaikymo lankytojams projektų skaičius</t>
  </si>
  <si>
    <t>P-005-01-01-02-01</t>
  </si>
  <si>
    <t>1.8.</t>
  </si>
  <si>
    <t>Surinktas ir sutvarkytas naudotų padangų, kurių turėtojo nustatyti neįmanoma arba kuris neegzistuoja, kiekis</t>
  </si>
  <si>
    <t xml:space="preserve">Patenkintų paraiškų, pateiktų specialiosios aplinkos apsaugos rėmimo programos priemonėms įgyvendinti, dalis nuo pateiktų skaičiaus </t>
  </si>
  <si>
    <t>Gamtos objektų, gamtos vertybių įveiklinimas, svarbiausių objektų tvarkymas</t>
  </si>
  <si>
    <t>3.3.1; 3.3.2; 3.3.3</t>
  </si>
  <si>
    <t>T</t>
  </si>
  <si>
    <t>005-01-02 Programos uždavinys (tęstinis)</t>
  </si>
  <si>
    <t>Programos uždavinio kodas ir pavadinimas</t>
  </si>
  <si>
    <t>Uždavinio/ priemonės požymis *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</si>
  <si>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</si>
  <si>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</si>
  <si>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</si>
  <si>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</si>
  <si>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</si>
  <si>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</si>
  <si>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</si>
  <si>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</si>
  <si>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ŽNP lankytojų skaičius (vnt.); Įvykdytų kraštovaizdžio tvarkymo projektų skaičius (vnt.); Įvykdytų vertingų teritorijų (gamtos paminklų, piliakalnių, visuomeninės paskirties, rekreacinių teritorijų ir pan.) sutvarkymo ir pritaikymo lankytojams projektų skaičius (vnt.)</t>
  </si>
  <si>
    <t>Komunalinio ūkio, atliekų tvarkymo, vandentvarkos ir šilumos tiekimo sistemų  modernizacijos projektų skaičius (vnt.); Gyventojų, apklausoje paminėjusių atliekų tvarkymą kaip probleminę sritį, dalis (%)</t>
  </si>
  <si>
    <t>2022-ųjų m. asignavimai ir kitos lėšos (2022-12-31 datai)</t>
  </si>
  <si>
    <t xml:space="preserve">                                                                                     Plungės rajono savivaldybės 2023–2025 metų </t>
  </si>
  <si>
    <t xml:space="preserve">                                                 strateginio veiklos plano</t>
  </si>
  <si>
    <t xml:space="preserve">                        2.5 priedas</t>
  </si>
  <si>
    <r>
      <rPr>
        <b/>
        <u/>
        <sz val="12"/>
        <rFont val="Times New Roman"/>
        <family val="1"/>
        <charset val="186"/>
      </rPr>
      <t>005 APLINKOS APSAUGOS PROGRAMOS</t>
    </r>
    <r>
      <rPr>
        <b/>
        <sz val="12"/>
        <rFont val="Times New Roman"/>
        <family val="1"/>
        <charset val="186"/>
      </rPr>
      <t xml:space="preserve">  UŽDAVINIAI, PRIEMONĖS IR JŲ STEBĖSENOS RODIKLIAI</t>
    </r>
  </si>
  <si>
    <r>
      <t xml:space="preserve">2023-2025 METŲ </t>
    </r>
    <r>
      <rPr>
        <b/>
        <u/>
        <sz val="12"/>
        <color rgb="FF000000"/>
        <rFont val="Times New Roman"/>
        <family val="1"/>
        <charset val="186"/>
      </rPr>
      <t xml:space="preserve">005 APLINKOS APSAUGOS </t>
    </r>
    <r>
      <rPr>
        <b/>
        <sz val="12"/>
        <color indexed="8"/>
        <rFont val="Times New Roman"/>
        <family val="1"/>
        <charset val="186"/>
      </rPr>
      <t xml:space="preserve">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</si>
</sst>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31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166" fontId="1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4" xfId="0" applyFont="1" applyFill="1" applyBorder="1" applyAlignment="1" applyProtection="1">
      <alignment vertical="center" wrapText="1" readingOrder="1"/>
      <protection locked="0"/>
    </xf>
    <xf numFmtId="0" fontId="3" fillId="7" borderId="5" xfId="0" applyFont="1" applyFill="1" applyBorder="1" applyAlignment="1" applyProtection="1">
      <alignment vertical="center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 applyProtection="1">
      <alignment horizontal="center" vertical="center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8" fillId="6" borderId="8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4" fillId="7" borderId="5" xfId="0" applyFont="1" applyFill="1" applyBorder="1" applyAlignment="1" applyProtection="1">
      <alignment horizontal="center" vertical="top" wrapText="1" readingOrder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vertical="center" wrapText="1" readingOrder="1"/>
      <protection locked="0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/>
    <xf numFmtId="0" fontId="1" fillId="3" borderId="20" xfId="0" applyFont="1" applyFill="1" applyBorder="1" applyAlignment="1" applyProtection="1">
      <alignment vertical="center" wrapText="1" readingOrder="1"/>
      <protection locked="0"/>
    </xf>
    <xf numFmtId="0" fontId="13" fillId="0" borderId="5" xfId="0" applyFont="1" applyBorder="1" applyAlignment="1">
      <alignment wrapText="1"/>
    </xf>
    <xf numFmtId="0" fontId="1" fillId="0" borderId="13" xfId="0" applyFont="1" applyBorder="1" applyAlignment="1" applyProtection="1">
      <alignment horizontal="center" vertical="center" wrapText="1" readingOrder="1"/>
      <protection locked="0"/>
    </xf>
    <xf numFmtId="1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166" fontId="8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 readingOrder="1"/>
      <protection locked="0"/>
    </xf>
    <xf numFmtId="166" fontId="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5" xfId="0" applyFont="1" applyFill="1" applyBorder="1" applyAlignment="1" applyProtection="1">
      <alignment horizontal="center" vertical="center" wrapText="1" readingOrder="1"/>
      <protection locked="0"/>
    </xf>
    <xf numFmtId="0" fontId="5" fillId="3" borderId="5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1" fillId="0" borderId="5" xfId="0" applyFont="1" applyBorder="1" applyAlignment="1">
      <alignment wrapText="1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8" xfId="0" applyFont="1" applyBorder="1" applyAlignment="1" applyProtection="1">
      <alignment horizontal="left" vertical="center" wrapText="1" readingOrder="1"/>
      <protection locked="0"/>
    </xf>
    <xf numFmtId="0" fontId="1" fillId="0" borderId="8" xfId="0" applyFont="1" applyBorder="1"/>
    <xf numFmtId="165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5" xfId="0" applyNumberFormat="1" applyFont="1" applyFill="1" applyBorder="1" applyAlignment="1">
      <alignment horizontal="center"/>
    </xf>
    <xf numFmtId="166" fontId="5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 applyProtection="1">
      <alignment horizontal="center" vertical="center" wrapText="1" readingOrder="1"/>
      <protection locked="0"/>
    </xf>
    <xf numFmtId="0" fontId="5" fillId="5" borderId="5" xfId="0" applyFont="1" applyFill="1" applyBorder="1" applyAlignment="1">
      <alignment horizontal="center" vertical="center"/>
    </xf>
    <xf numFmtId="166" fontId="8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9" borderId="5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1" fillId="9" borderId="13" xfId="0" applyFont="1" applyFill="1" applyBorder="1"/>
    <xf numFmtId="165" fontId="3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9" xfId="0" applyFont="1" applyFill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49" fontId="8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25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17" fillId="0" borderId="0" xfId="0" applyFont="1" applyAlignment="1" applyProtection="1">
      <alignment vertical="center" wrapText="1" readingOrder="1"/>
      <protection locked="0"/>
    </xf>
    <xf numFmtId="0" fontId="18" fillId="3" borderId="5" xfId="0" applyFont="1" applyFill="1" applyBorder="1" applyAlignment="1" applyProtection="1">
      <alignment horizontal="center" vertical="top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0" fontId="7" fillId="3" borderId="3" xfId="0" applyFont="1" applyFill="1" applyBorder="1" applyAlignment="1" applyProtection="1">
      <alignment horizontal="left" vertical="center" wrapText="1" readingOrder="1"/>
      <protection locked="0"/>
    </xf>
    <xf numFmtId="0" fontId="18" fillId="0" borderId="10" xfId="0" applyFont="1" applyBorder="1" applyAlignment="1" applyProtection="1">
      <alignment horizontal="center" vertical="top" wrapText="1" readingOrder="1"/>
      <protection locked="0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 applyProtection="1">
      <alignment horizontal="left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left" vertical="center" wrapText="1" readingOrder="1"/>
      <protection locked="0"/>
    </xf>
    <xf numFmtId="0" fontId="18" fillId="0" borderId="5" xfId="0" applyFont="1" applyBorder="1" applyAlignment="1" applyProtection="1">
      <alignment horizontal="center" vertical="top" wrapText="1" readingOrder="1"/>
      <protection locked="0"/>
    </xf>
    <xf numFmtId="166" fontId="1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 applyProtection="1">
      <alignment horizontal="center" vertical="center" wrapText="1" readingOrder="1"/>
      <protection locked="0"/>
    </xf>
    <xf numFmtId="9" fontId="19" fillId="9" borderId="5" xfId="2" applyFont="1" applyFill="1" applyBorder="1"/>
    <xf numFmtId="9" fontId="19" fillId="9" borderId="5" xfId="2" applyFont="1" applyFill="1" applyBorder="1" applyAlignment="1" applyProtection="1">
      <alignment horizontal="center" vertical="center" wrapText="1" readingOrder="1"/>
      <protection locked="0"/>
    </xf>
    <xf numFmtId="9" fontId="20" fillId="0" borderId="5" xfId="2" applyFont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 applyProtection="1">
      <alignment horizontal="center" wrapText="1" readingOrder="1"/>
      <protection locked="0"/>
    </xf>
    <xf numFmtId="0" fontId="3" fillId="6" borderId="5" xfId="0" applyFont="1" applyFill="1" applyBorder="1" applyAlignment="1" applyProtection="1">
      <alignment horizontal="center" vertical="center" wrapText="1" readingOrder="1"/>
      <protection locked="0"/>
    </xf>
    <xf numFmtId="0" fontId="21" fillId="6" borderId="5" xfId="0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 applyProtection="1">
      <alignment horizontal="center" vertical="center" wrapText="1" readingOrder="1"/>
      <protection locked="0"/>
    </xf>
    <xf numFmtId="0" fontId="23" fillId="7" borderId="5" xfId="0" applyFont="1" applyFill="1" applyBorder="1" applyAlignment="1" applyProtection="1">
      <alignment horizontal="center" vertical="top" wrapText="1" readingOrder="1"/>
      <protection locked="0"/>
    </xf>
    <xf numFmtId="0" fontId="22" fillId="7" borderId="5" xfId="0" applyFont="1" applyFill="1" applyBorder="1" applyAlignment="1" applyProtection="1">
      <alignment horizontal="center" vertical="top" wrapText="1" readingOrder="1"/>
      <protection locked="0"/>
    </xf>
    <xf numFmtId="0" fontId="24" fillId="7" borderId="5" xfId="0" applyFont="1" applyFill="1" applyBorder="1" applyAlignment="1" applyProtection="1">
      <alignment horizontal="center" wrapText="1" readingOrder="1"/>
      <protection locked="0"/>
    </xf>
    <xf numFmtId="0" fontId="24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3" borderId="32" xfId="0" applyFont="1" applyFill="1" applyBorder="1" applyAlignment="1" applyProtection="1">
      <alignment horizontal="center" vertical="center" wrapText="1" readingOrder="1"/>
      <protection locked="0"/>
    </xf>
    <xf numFmtId="0" fontId="7" fillId="0" borderId="32" xfId="0" applyFont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9" fontId="20" fillId="10" borderId="5" xfId="2" applyFont="1" applyFill="1" applyBorder="1" applyAlignment="1" applyProtection="1">
      <alignment horizontal="center" vertical="center" wrapText="1" readingOrder="1"/>
      <protection locked="0"/>
    </xf>
    <xf numFmtId="0" fontId="28" fillId="0" borderId="20" xfId="0" applyFont="1" applyBorder="1" applyAlignment="1" applyProtection="1">
      <alignment horizontal="center" vertical="center" wrapText="1" readingOrder="1"/>
      <protection locked="0"/>
    </xf>
    <xf numFmtId="9" fontId="20" fillId="6" borderId="5" xfId="2" applyFont="1" applyFill="1" applyBorder="1" applyAlignment="1" applyProtection="1">
      <alignment horizontal="center" vertical="center" wrapText="1" readingOrder="1"/>
      <protection locked="0"/>
    </xf>
    <xf numFmtId="0" fontId="8" fillId="6" borderId="5" xfId="0" applyFont="1" applyFill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8" fillId="7" borderId="5" xfId="0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Alignment="1">
      <alignment horizontal="left"/>
    </xf>
    <xf numFmtId="0" fontId="8" fillId="6" borderId="10" xfId="0" applyFont="1" applyFill="1" applyBorder="1" applyAlignment="1" applyProtection="1">
      <alignment horizontal="right" vertical="center" wrapText="1" readingOrder="1"/>
      <protection locked="0"/>
    </xf>
    <xf numFmtId="0" fontId="8" fillId="6" borderId="1" xfId="0" applyFont="1" applyFill="1" applyBorder="1" applyAlignment="1" applyProtection="1">
      <alignment horizontal="right" vertical="center" wrapText="1" readingOrder="1"/>
      <protection locked="0"/>
    </xf>
    <xf numFmtId="0" fontId="8" fillId="5" borderId="23" xfId="0" applyFont="1" applyFill="1" applyBorder="1" applyAlignment="1" applyProtection="1">
      <alignment horizontal="right" vertical="center" wrapText="1" readingOrder="1"/>
      <protection locked="0"/>
    </xf>
    <xf numFmtId="0" fontId="8" fillId="5" borderId="17" xfId="0" applyFont="1" applyFill="1" applyBorder="1" applyAlignment="1" applyProtection="1">
      <alignment horizontal="right" vertical="center" wrapText="1" readingOrder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16" fillId="0" borderId="25" xfId="0" applyFont="1" applyBorder="1" applyAlignment="1" applyProtection="1">
      <alignment horizontal="left" vertical="center" wrapText="1" readingOrder="1"/>
      <protection locked="0"/>
    </xf>
    <xf numFmtId="0" fontId="16" fillId="0" borderId="11" xfId="0" applyFont="1" applyBorder="1" applyAlignment="1" applyProtection="1">
      <alignment horizontal="left" vertical="center" wrapText="1" readingOrder="1"/>
      <protection locked="0"/>
    </xf>
    <xf numFmtId="0" fontId="16" fillId="0" borderId="19" xfId="0" applyFont="1" applyBorder="1" applyAlignment="1" applyProtection="1">
      <alignment horizontal="left" vertical="center" wrapText="1" readingOrder="1"/>
      <protection locked="0"/>
    </xf>
    <xf numFmtId="0" fontId="16" fillId="0" borderId="18" xfId="0" applyFont="1" applyBorder="1" applyAlignment="1" applyProtection="1">
      <alignment horizontal="left" vertical="center" wrapText="1" readingOrder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8" fillId="0" borderId="13" xfId="0" applyFont="1" applyBorder="1" applyAlignment="1" applyProtection="1">
      <alignment horizontal="center" vertical="center" wrapText="1" readingOrder="1"/>
      <protection locked="0"/>
    </xf>
    <xf numFmtId="0" fontId="5" fillId="0" borderId="8" xfId="0" applyFont="1" applyBorder="1" applyAlignment="1" applyProtection="1">
      <alignment horizontal="center" vertical="center" wrapText="1" readingOrder="1"/>
      <protection locked="0"/>
    </xf>
    <xf numFmtId="0" fontId="5" fillId="0" borderId="13" xfId="0" applyFont="1" applyBorder="1" applyAlignment="1" applyProtection="1">
      <alignment horizontal="center" vertical="center" wrapText="1" readingOrder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8" xfId="0" applyFont="1" applyFill="1" applyBorder="1" applyAlignment="1" applyProtection="1">
      <alignment horizontal="center" vertical="center" wrapText="1" readingOrder="1"/>
      <protection locked="0"/>
    </xf>
    <xf numFmtId="0" fontId="3" fillId="2" borderId="9" xfId="0" applyFont="1" applyFill="1" applyBorder="1" applyAlignment="1" applyProtection="1">
      <alignment horizontal="center" vertical="center" wrapText="1" readingOrder="1"/>
      <protection locked="0"/>
    </xf>
    <xf numFmtId="1" fontId="5" fillId="0" borderId="1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2" xfId="0" applyNumberFormat="1" applyFont="1" applyBorder="1" applyAlignment="1" applyProtection="1">
      <alignment horizontal="center" vertical="center" wrapText="1" readingOrder="1"/>
      <protection locked="0"/>
    </xf>
    <xf numFmtId="49" fontId="3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3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6" xfId="0" applyFont="1" applyBorder="1" applyAlignment="1" applyProtection="1">
      <alignment horizontal="left" vertical="center" wrapText="1" readingOrder="1"/>
      <protection locked="0"/>
    </xf>
    <xf numFmtId="0" fontId="15" fillId="0" borderId="11" xfId="0" applyFont="1" applyBorder="1" applyAlignment="1" applyProtection="1">
      <alignment horizontal="left" vertical="center" wrapText="1" readingOrder="1"/>
      <protection locked="0"/>
    </xf>
    <xf numFmtId="0" fontId="15" fillId="0" borderId="0" xfId="0" applyFont="1" applyAlignment="1" applyProtection="1">
      <alignment horizontal="left" vertical="center" wrapText="1" readingOrder="1"/>
      <protection locked="0"/>
    </xf>
    <xf numFmtId="0" fontId="15" fillId="0" borderId="12" xfId="0" applyFont="1" applyBorder="1" applyAlignment="1" applyProtection="1">
      <alignment horizontal="left" vertical="center" wrapText="1" readingOrder="1"/>
      <protection locked="0"/>
    </xf>
    <xf numFmtId="0" fontId="8" fillId="2" borderId="21" xfId="0" applyFont="1" applyFill="1" applyBorder="1" applyAlignment="1" applyProtection="1">
      <alignment horizontal="right" vertical="center" wrapText="1" readingOrder="1"/>
      <protection locked="0"/>
    </xf>
    <xf numFmtId="0" fontId="8" fillId="2" borderId="16" xfId="0" applyFont="1" applyFill="1" applyBorder="1" applyAlignment="1" applyProtection="1">
      <alignment horizontal="right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13" xfId="0" applyFont="1" applyBorder="1" applyAlignment="1" applyProtection="1">
      <alignment horizontal="center" vertical="center" wrapText="1" readingOrder="1"/>
      <protection locked="0"/>
    </xf>
    <xf numFmtId="1" fontId="13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3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5" xfId="0" applyFont="1" applyBorder="1" applyAlignment="1" applyProtection="1">
      <alignment horizontal="center" vertical="center" wrapText="1" readingOrder="1"/>
      <protection locked="0"/>
    </xf>
    <xf numFmtId="0" fontId="12" fillId="0" borderId="26" xfId="0" applyFont="1" applyBorder="1" applyAlignment="1" applyProtection="1">
      <alignment horizontal="center" vertical="center" wrapText="1" readingOrder="1"/>
      <protection locked="0"/>
    </xf>
    <xf numFmtId="0" fontId="12" fillId="0" borderId="19" xfId="0" applyFont="1" applyBorder="1" applyAlignment="1" applyProtection="1">
      <alignment horizontal="center" vertical="center" wrapText="1" readingOrder="1"/>
      <protection locked="0"/>
    </xf>
    <xf numFmtId="0" fontId="12" fillId="0" borderId="20" xfId="0" applyFont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horizontal="left" vertical="center" wrapText="1" readingOrder="1"/>
      <protection locked="0"/>
    </xf>
    <xf numFmtId="0" fontId="1" fillId="3" borderId="17" xfId="0" applyFont="1" applyFill="1" applyBorder="1" applyAlignment="1" applyProtection="1">
      <alignment horizontal="left" vertical="center" wrapText="1" readingOrder="1"/>
      <protection locked="0"/>
    </xf>
    <xf numFmtId="1" fontId="11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1" fillId="0" borderId="26" xfId="0" applyNumberFormat="1" applyFont="1" applyBorder="1" applyAlignment="1" applyProtection="1">
      <alignment horizontal="center" vertical="center" wrapText="1" readingOrder="1"/>
      <protection locked="0"/>
    </xf>
    <xf numFmtId="1" fontId="11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11" fillId="0" borderId="0" xfId="0" applyNumberFormat="1" applyFont="1" applyAlignment="1" applyProtection="1">
      <alignment horizontal="center" vertical="center" wrapText="1" readingOrder="1"/>
      <protection locked="0"/>
    </xf>
    <xf numFmtId="0" fontId="8" fillId="2" borderId="26" xfId="0" applyFont="1" applyFill="1" applyBorder="1" applyAlignment="1" applyProtection="1">
      <alignment horizontal="right" vertical="center" wrapText="1" readingOrder="1"/>
      <protection locked="0"/>
    </xf>
    <xf numFmtId="0" fontId="8" fillId="0" borderId="8" xfId="0" applyFont="1" applyBorder="1" applyAlignment="1" applyProtection="1">
      <alignment horizontal="right" vertical="center" wrapText="1" readingOrder="1"/>
      <protection locked="0"/>
    </xf>
    <xf numFmtId="0" fontId="8" fillId="0" borderId="9" xfId="0" applyFont="1" applyBorder="1" applyAlignment="1" applyProtection="1">
      <alignment horizontal="right" vertical="center" wrapText="1" readingOrder="1"/>
      <protection locked="0"/>
    </xf>
    <xf numFmtId="0" fontId="8" fillId="0" borderId="13" xfId="0" applyFont="1" applyBorder="1" applyAlignment="1" applyProtection="1">
      <alignment horizontal="right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8" fillId="0" borderId="25" xfId="0" applyFont="1" applyBorder="1" applyAlignment="1" applyProtection="1">
      <alignment horizontal="center" vertical="center" wrapText="1" readingOrder="1"/>
      <protection locked="0"/>
    </xf>
    <xf numFmtId="0" fontId="8" fillId="0" borderId="14" xfId="0" applyFont="1" applyBorder="1" applyAlignment="1" applyProtection="1">
      <alignment horizontal="center" vertical="center" wrapText="1" readingOrder="1"/>
      <protection locked="0"/>
    </xf>
    <xf numFmtId="0" fontId="4" fillId="6" borderId="31" xfId="0" applyFont="1" applyFill="1" applyBorder="1" applyAlignment="1" applyProtection="1">
      <alignment horizontal="right" vertical="center" wrapText="1" readingOrder="1"/>
      <protection locked="0"/>
    </xf>
    <xf numFmtId="0" fontId="4" fillId="6" borderId="27" xfId="0" applyFont="1" applyFill="1" applyBorder="1" applyAlignment="1" applyProtection="1">
      <alignment horizontal="right" vertical="center" wrapText="1" readingOrder="1"/>
      <protection locked="0"/>
    </xf>
    <xf numFmtId="0" fontId="3" fillId="7" borderId="5" xfId="0" applyFont="1" applyFill="1" applyBorder="1" applyAlignment="1" applyProtection="1">
      <alignment horizontal="left" vertical="center" wrapText="1" readingOrder="1"/>
      <protection locked="0"/>
    </xf>
    <xf numFmtId="0" fontId="3" fillId="7" borderId="4" xfId="0" applyFont="1" applyFill="1" applyBorder="1" applyAlignment="1" applyProtection="1">
      <alignment horizontal="left" vertical="center" wrapText="1" readingOrder="1"/>
      <protection locked="0"/>
    </xf>
    <xf numFmtId="0" fontId="5" fillId="7" borderId="2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 applyProtection="1">
      <alignment horizontal="right" vertical="center" wrapText="1" readingOrder="1"/>
      <protection locked="0"/>
    </xf>
    <xf numFmtId="0" fontId="8" fillId="6" borderId="8" xfId="0" applyFont="1" applyFill="1" applyBorder="1" applyAlignment="1" applyProtection="1">
      <alignment horizontal="right" vertical="center" wrapText="1" readingOrder="1"/>
      <protection locked="0"/>
    </xf>
    <xf numFmtId="0" fontId="4" fillId="6" borderId="28" xfId="0" applyFont="1" applyFill="1" applyBorder="1" applyAlignment="1" applyProtection="1">
      <alignment horizontal="right" vertical="center" wrapText="1" readingOrder="1"/>
      <protection locked="0"/>
    </xf>
    <xf numFmtId="0" fontId="4" fillId="6" borderId="4" xfId="0" applyFont="1" applyFill="1" applyBorder="1" applyAlignment="1" applyProtection="1">
      <alignment horizontal="right" vertical="center" wrapText="1" readingOrder="1"/>
      <protection locked="0"/>
    </xf>
    <xf numFmtId="0" fontId="4" fillId="6" borderId="29" xfId="0" applyFont="1" applyFill="1" applyBorder="1" applyAlignment="1" applyProtection="1">
      <alignment horizontal="right" vertical="center" wrapText="1" readingOrder="1"/>
      <protection locked="0"/>
    </xf>
    <xf numFmtId="0" fontId="4" fillId="6" borderId="5" xfId="0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18" fillId="0" borderId="10" xfId="0" applyFont="1" applyBorder="1" applyAlignment="1" applyProtection="1">
      <alignment horizontal="left" vertical="top" wrapText="1" readingOrder="1"/>
      <protection locked="0"/>
    </xf>
    <xf numFmtId="0" fontId="18" fillId="0" borderId="1" xfId="0" applyFont="1" applyBorder="1" applyAlignment="1" applyProtection="1">
      <alignment horizontal="left" vertical="top" wrapText="1" readingOrder="1"/>
      <protection locked="0"/>
    </xf>
    <xf numFmtId="0" fontId="22" fillId="7" borderId="5" xfId="0" applyFont="1" applyFill="1" applyBorder="1" applyAlignment="1" applyProtection="1">
      <alignment horizontal="center" wrapText="1" readingOrder="1"/>
      <protection locked="0"/>
    </xf>
    <xf numFmtId="0" fontId="26" fillId="0" borderId="20" xfId="0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5" fillId="3" borderId="5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left" vertical="top" wrapText="1" readingOrder="1"/>
      <protection locked="0"/>
    </xf>
    <xf numFmtId="0" fontId="18" fillId="3" borderId="1" xfId="0" applyFont="1" applyFill="1" applyBorder="1" applyAlignment="1" applyProtection="1">
      <alignment horizontal="left" vertical="top" wrapText="1" readingOrder="1"/>
      <protection locked="0"/>
    </xf>
    <xf numFmtId="0" fontId="18" fillId="3" borderId="23" xfId="0" applyFont="1" applyFill="1" applyBorder="1" applyAlignment="1" applyProtection="1">
      <alignment horizontal="left" vertical="top" wrapText="1" readingOrder="1"/>
      <protection locked="0"/>
    </xf>
    <xf numFmtId="0" fontId="18" fillId="3" borderId="17" xfId="0" applyFont="1" applyFill="1" applyBorder="1" applyAlignment="1" applyProtection="1">
      <alignment horizontal="left" vertical="top" wrapText="1" readingOrder="1"/>
      <protection locked="0"/>
    </xf>
    <xf numFmtId="0" fontId="18" fillId="0" borderId="17" xfId="0" applyFont="1" applyBorder="1" applyAlignment="1" applyProtection="1">
      <alignment horizontal="left" vertical="top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zoomScaleSheetLayoutView="130" workbookViewId="0">
      <pane ySplit="7" topLeftCell="A8" activePane="bottomLeft" state="frozen"/>
      <selection pane="bottomLeft" activeCell="A5" sqref="A5:R5"/>
    </sheetView>
  </sheetViews>
  <sheetFormatPr defaultColWidth="9.140625" defaultRowHeight="12.75" x14ac:dyDescent="0.2"/>
  <cols>
    <col min="1" max="2" width="12.140625" style="3" customWidth="1"/>
    <col min="3" max="3" width="12.140625" style="1" customWidth="1"/>
    <col min="4" max="4" width="19.28515625" style="1" customWidth="1"/>
    <col min="5" max="5" width="11.85546875" style="1" customWidth="1"/>
    <col min="6" max="6" width="13.28515625" style="1" customWidth="1"/>
    <col min="7" max="7" width="12" style="1" customWidth="1"/>
    <col min="8" max="8" width="12" style="1" hidden="1" customWidth="1"/>
    <col min="9" max="9" width="13" style="1" customWidth="1"/>
    <col min="10" max="10" width="11.85546875" style="1" customWidth="1"/>
    <col min="11" max="11" width="11.5703125" style="1" customWidth="1"/>
    <col min="12" max="12" width="18.42578125" style="1" customWidth="1"/>
    <col min="13" max="13" width="18.28515625" style="1" hidden="1" customWidth="1"/>
    <col min="14" max="14" width="40.85546875" style="1" hidden="1" customWidth="1"/>
    <col min="15" max="15" width="5.85546875" style="1" hidden="1" customWidth="1"/>
    <col min="16" max="18" width="7.140625" style="1" hidden="1" customWidth="1"/>
    <col min="19" max="19" width="11.85546875" style="78" hidden="1" customWidth="1"/>
    <col min="20" max="20" width="46.7109375" style="1" bestFit="1" customWidth="1"/>
    <col min="21" max="16384" width="9.140625" style="1"/>
  </cols>
  <sheetData>
    <row r="1" spans="1:19" x14ac:dyDescent="0.2">
      <c r="J1" s="18" t="s">
        <v>12</v>
      </c>
    </row>
    <row r="2" spans="1:19" x14ac:dyDescent="0.2">
      <c r="J2" s="18" t="s">
        <v>13</v>
      </c>
    </row>
    <row r="3" spans="1:19" x14ac:dyDescent="0.2">
      <c r="J3" s="18" t="s">
        <v>69</v>
      </c>
    </row>
    <row r="4" spans="1:19" x14ac:dyDescent="0.2">
      <c r="J4" s="18"/>
    </row>
    <row r="5" spans="1:19" ht="23.25" customHeight="1" x14ac:dyDescent="0.2">
      <c r="A5" s="95" t="s">
        <v>111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79"/>
    </row>
    <row r="6" spans="1:19" ht="34.5" customHeight="1" x14ac:dyDescent="0.2">
      <c r="A6" s="97" t="s">
        <v>14</v>
      </c>
      <c r="B6" s="97" t="s">
        <v>94</v>
      </c>
      <c r="C6" s="97" t="s">
        <v>15</v>
      </c>
      <c r="D6" s="97" t="s">
        <v>16</v>
      </c>
      <c r="E6" s="97" t="s">
        <v>6</v>
      </c>
      <c r="F6" s="97" t="s">
        <v>95</v>
      </c>
      <c r="G6" s="97" t="s">
        <v>106</v>
      </c>
      <c r="H6" s="97" t="s">
        <v>96</v>
      </c>
      <c r="I6" s="97" t="s">
        <v>97</v>
      </c>
      <c r="J6" s="97" t="s">
        <v>98</v>
      </c>
      <c r="K6" s="97" t="s">
        <v>99</v>
      </c>
      <c r="L6" s="97" t="s">
        <v>100</v>
      </c>
      <c r="M6" s="100" t="s">
        <v>10</v>
      </c>
      <c r="N6" s="100" t="s">
        <v>101</v>
      </c>
      <c r="O6" s="100"/>
      <c r="P6" s="100" t="s">
        <v>102</v>
      </c>
      <c r="Q6" s="100"/>
      <c r="R6" s="100"/>
      <c r="S6" s="96" t="s">
        <v>70</v>
      </c>
    </row>
    <row r="7" spans="1:19" ht="26.25" customHeight="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100"/>
      <c r="N7" s="19" t="s">
        <v>1</v>
      </c>
      <c r="O7" s="19" t="s">
        <v>17</v>
      </c>
      <c r="P7" s="83">
        <v>2023</v>
      </c>
      <c r="Q7" s="83">
        <v>2024</v>
      </c>
      <c r="R7" s="83">
        <v>2025</v>
      </c>
      <c r="S7" s="96"/>
    </row>
    <row r="8" spans="1:19" x14ac:dyDescent="0.2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3"/>
      <c r="N8" s="19"/>
      <c r="O8" s="19"/>
      <c r="P8" s="83"/>
      <c r="Q8" s="83"/>
      <c r="R8" s="83"/>
      <c r="S8" s="85">
        <v>13</v>
      </c>
    </row>
    <row r="9" spans="1:19" ht="18" customHeight="1" x14ac:dyDescent="0.2">
      <c r="A9" s="20" t="s">
        <v>0</v>
      </c>
      <c r="B9" s="98" t="s">
        <v>48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80"/>
    </row>
    <row r="10" spans="1:19" ht="38.25" x14ac:dyDescent="0.2">
      <c r="A10" s="119" t="s">
        <v>0</v>
      </c>
      <c r="B10" s="60" t="s">
        <v>0</v>
      </c>
      <c r="C10" s="142" t="s">
        <v>21</v>
      </c>
      <c r="D10" s="142"/>
      <c r="E10" s="142"/>
      <c r="F10" s="36" t="s">
        <v>38</v>
      </c>
      <c r="G10" s="21"/>
      <c r="H10" s="21"/>
      <c r="I10" s="21"/>
      <c r="J10" s="21"/>
      <c r="K10" s="21"/>
      <c r="L10" s="36" t="s">
        <v>91</v>
      </c>
      <c r="M10" s="22" t="s">
        <v>22</v>
      </c>
      <c r="N10" s="22" t="s">
        <v>89</v>
      </c>
      <c r="O10" s="23" t="s">
        <v>19</v>
      </c>
      <c r="P10" s="23">
        <v>60</v>
      </c>
      <c r="Q10" s="23">
        <v>70</v>
      </c>
      <c r="R10" s="23">
        <v>80</v>
      </c>
      <c r="S10" s="80"/>
    </row>
    <row r="11" spans="1:19" ht="6.75" customHeight="1" x14ac:dyDescent="0.2">
      <c r="A11" s="120"/>
      <c r="B11" s="122" t="s">
        <v>0</v>
      </c>
      <c r="C11" s="153" t="s">
        <v>0</v>
      </c>
      <c r="D11" s="128" t="s">
        <v>49</v>
      </c>
      <c r="E11" s="129"/>
      <c r="F11" s="124" t="s">
        <v>46</v>
      </c>
      <c r="G11" s="144"/>
      <c r="H11" s="145"/>
      <c r="I11" s="145"/>
      <c r="J11" s="145"/>
      <c r="K11" s="145"/>
      <c r="L11" s="152" t="s">
        <v>44</v>
      </c>
      <c r="M11" s="39" t="s">
        <v>50</v>
      </c>
      <c r="N11" s="39" t="s">
        <v>77</v>
      </c>
      <c r="O11" s="57" t="s">
        <v>20</v>
      </c>
      <c r="P11" s="2">
        <v>10</v>
      </c>
      <c r="Q11" s="2">
        <v>10</v>
      </c>
      <c r="R11" s="2">
        <v>10</v>
      </c>
      <c r="S11" s="80"/>
    </row>
    <row r="12" spans="1:19" ht="6.75" customHeight="1" x14ac:dyDescent="0.2">
      <c r="A12" s="120"/>
      <c r="B12" s="123"/>
      <c r="C12" s="154"/>
      <c r="D12" s="130"/>
      <c r="E12" s="131"/>
      <c r="F12" s="125"/>
      <c r="G12" s="146"/>
      <c r="H12" s="147"/>
      <c r="I12" s="147"/>
      <c r="J12" s="147"/>
      <c r="K12" s="147"/>
      <c r="L12" s="152"/>
      <c r="M12" s="39" t="s">
        <v>51</v>
      </c>
      <c r="N12" s="39" t="s">
        <v>78</v>
      </c>
      <c r="O12" s="57" t="s">
        <v>20</v>
      </c>
      <c r="P12" s="2">
        <v>15</v>
      </c>
      <c r="Q12" s="2">
        <v>15</v>
      </c>
      <c r="R12" s="2">
        <v>15</v>
      </c>
      <c r="S12" s="80"/>
    </row>
    <row r="13" spans="1:19" ht="6.75" customHeight="1" x14ac:dyDescent="0.2">
      <c r="A13" s="120"/>
      <c r="B13" s="123"/>
      <c r="C13" s="154"/>
      <c r="D13" s="130"/>
      <c r="E13" s="131"/>
      <c r="F13" s="125"/>
      <c r="G13" s="146"/>
      <c r="H13" s="147"/>
      <c r="I13" s="147"/>
      <c r="J13" s="147"/>
      <c r="K13" s="147"/>
      <c r="L13" s="152"/>
      <c r="M13" s="39" t="s">
        <v>52</v>
      </c>
      <c r="N13" s="39" t="s">
        <v>79</v>
      </c>
      <c r="O13" s="57" t="s">
        <v>20</v>
      </c>
      <c r="P13" s="2">
        <v>5</v>
      </c>
      <c r="Q13" s="2">
        <v>5</v>
      </c>
      <c r="R13" s="2">
        <v>5</v>
      </c>
      <c r="S13" s="81"/>
    </row>
    <row r="14" spans="1:19" ht="6.75" customHeight="1" x14ac:dyDescent="0.2">
      <c r="A14" s="120"/>
      <c r="B14" s="123"/>
      <c r="C14" s="154"/>
      <c r="D14" s="130"/>
      <c r="E14" s="131"/>
      <c r="F14" s="125"/>
      <c r="G14" s="146"/>
      <c r="H14" s="147"/>
      <c r="I14" s="147"/>
      <c r="J14" s="147"/>
      <c r="K14" s="147"/>
      <c r="L14" s="152"/>
      <c r="M14" s="39" t="s">
        <v>53</v>
      </c>
      <c r="N14" s="39" t="s">
        <v>80</v>
      </c>
      <c r="O14" s="57" t="s">
        <v>81</v>
      </c>
      <c r="P14" s="2">
        <v>2</v>
      </c>
      <c r="Q14" s="2">
        <v>2</v>
      </c>
      <c r="R14" s="2">
        <v>2</v>
      </c>
      <c r="S14" s="80"/>
    </row>
    <row r="15" spans="1:19" ht="6.75" customHeight="1" x14ac:dyDescent="0.2">
      <c r="A15" s="120"/>
      <c r="B15" s="123"/>
      <c r="C15" s="154"/>
      <c r="D15" s="130"/>
      <c r="E15" s="131"/>
      <c r="F15" s="125"/>
      <c r="G15" s="146"/>
      <c r="H15" s="147"/>
      <c r="I15" s="147"/>
      <c r="J15" s="147"/>
      <c r="K15" s="147"/>
      <c r="L15" s="152"/>
      <c r="M15" s="39" t="s">
        <v>54</v>
      </c>
      <c r="N15" s="39" t="s">
        <v>82</v>
      </c>
      <c r="O15" s="57" t="s">
        <v>25</v>
      </c>
      <c r="P15" s="2">
        <v>30</v>
      </c>
      <c r="Q15" s="2">
        <v>30</v>
      </c>
      <c r="R15" s="2">
        <v>30</v>
      </c>
      <c r="S15" s="80"/>
    </row>
    <row r="16" spans="1:19" ht="6.75" customHeight="1" x14ac:dyDescent="0.2">
      <c r="A16" s="120"/>
      <c r="B16" s="123"/>
      <c r="C16" s="154"/>
      <c r="D16" s="130"/>
      <c r="E16" s="131"/>
      <c r="F16" s="125"/>
      <c r="G16" s="146"/>
      <c r="H16" s="147"/>
      <c r="I16" s="147"/>
      <c r="J16" s="147"/>
      <c r="K16" s="147"/>
      <c r="L16" s="152"/>
      <c r="M16" s="39" t="s">
        <v>55</v>
      </c>
      <c r="N16" s="39" t="s">
        <v>83</v>
      </c>
      <c r="O16" s="57" t="s">
        <v>20</v>
      </c>
      <c r="P16" s="2">
        <v>5</v>
      </c>
      <c r="Q16" s="2">
        <v>5</v>
      </c>
      <c r="R16" s="2">
        <v>5</v>
      </c>
      <c r="S16" s="80"/>
    </row>
    <row r="17" spans="1:19" ht="6.75" customHeight="1" x14ac:dyDescent="0.2">
      <c r="A17" s="120"/>
      <c r="B17" s="123"/>
      <c r="C17" s="154"/>
      <c r="D17" s="130"/>
      <c r="E17" s="131"/>
      <c r="F17" s="125"/>
      <c r="G17" s="146"/>
      <c r="H17" s="147"/>
      <c r="I17" s="147"/>
      <c r="J17" s="147"/>
      <c r="K17" s="147"/>
      <c r="L17" s="152"/>
      <c r="M17" s="39" t="s">
        <v>56</v>
      </c>
      <c r="N17" s="39" t="s">
        <v>23</v>
      </c>
      <c r="O17" s="57" t="s">
        <v>20</v>
      </c>
      <c r="P17" s="2">
        <v>20</v>
      </c>
      <c r="Q17" s="2">
        <v>20</v>
      </c>
      <c r="R17" s="2">
        <v>20</v>
      </c>
      <c r="S17" s="80"/>
    </row>
    <row r="18" spans="1:19" ht="6.75" customHeight="1" x14ac:dyDescent="0.2">
      <c r="A18" s="120"/>
      <c r="B18" s="123"/>
      <c r="C18" s="154"/>
      <c r="D18" s="130"/>
      <c r="E18" s="131"/>
      <c r="F18" s="125"/>
      <c r="G18" s="146"/>
      <c r="H18" s="147"/>
      <c r="I18" s="147"/>
      <c r="J18" s="147"/>
      <c r="K18" s="147"/>
      <c r="L18" s="152"/>
      <c r="M18" s="39" t="s">
        <v>57</v>
      </c>
      <c r="N18" s="39" t="s">
        <v>84</v>
      </c>
      <c r="O18" s="57" t="s">
        <v>20</v>
      </c>
      <c r="P18" s="2">
        <v>5</v>
      </c>
      <c r="Q18" s="2">
        <v>5</v>
      </c>
      <c r="R18" s="2">
        <v>5</v>
      </c>
      <c r="S18" s="80"/>
    </row>
    <row r="19" spans="1:19" ht="6.75" customHeight="1" x14ac:dyDescent="0.2">
      <c r="A19" s="120"/>
      <c r="B19" s="123"/>
      <c r="C19" s="154"/>
      <c r="D19" s="130"/>
      <c r="E19" s="131"/>
      <c r="F19" s="125"/>
      <c r="G19" s="146"/>
      <c r="H19" s="147"/>
      <c r="I19" s="147"/>
      <c r="J19" s="147"/>
      <c r="K19" s="147"/>
      <c r="L19" s="152"/>
      <c r="M19" s="39" t="s">
        <v>58</v>
      </c>
      <c r="N19" s="39" t="s">
        <v>24</v>
      </c>
      <c r="O19" s="57" t="s">
        <v>20</v>
      </c>
      <c r="P19" s="2">
        <v>50</v>
      </c>
      <c r="Q19" s="2">
        <v>50</v>
      </c>
      <c r="R19" s="2">
        <v>50</v>
      </c>
      <c r="S19" s="81"/>
    </row>
    <row r="20" spans="1:19" ht="15" customHeight="1" x14ac:dyDescent="0.2">
      <c r="A20" s="120"/>
      <c r="B20" s="123"/>
      <c r="C20" s="109" t="s">
        <v>0</v>
      </c>
      <c r="D20" s="61">
        <v>188714469</v>
      </c>
      <c r="E20" s="61" t="s">
        <v>36</v>
      </c>
      <c r="F20" s="27" t="s">
        <v>44</v>
      </c>
      <c r="G20" s="4">
        <v>320.7</v>
      </c>
      <c r="H20" s="4">
        <v>352.7</v>
      </c>
      <c r="I20" s="4">
        <v>328.3</v>
      </c>
      <c r="J20" s="4">
        <v>387.9</v>
      </c>
      <c r="K20" s="4">
        <v>426.7</v>
      </c>
      <c r="L20" s="28" t="s">
        <v>44</v>
      </c>
      <c r="M20" s="52"/>
      <c r="N20" s="53"/>
      <c r="O20" s="54"/>
      <c r="P20" s="55"/>
      <c r="Q20" s="55"/>
      <c r="R20" s="56"/>
      <c r="S20" s="80"/>
    </row>
    <row r="21" spans="1:19" ht="12.75" customHeight="1" x14ac:dyDescent="0.2">
      <c r="A21" s="120"/>
      <c r="B21" s="123"/>
      <c r="C21" s="109"/>
      <c r="D21" s="149" t="s">
        <v>59</v>
      </c>
      <c r="E21" s="150"/>
      <c r="F21" s="151"/>
      <c r="G21" s="29">
        <f>SUM(G20)</f>
        <v>320.7</v>
      </c>
      <c r="H21" s="29">
        <f t="shared" ref="H21:K21" si="0">SUM(H20)</f>
        <v>352.7</v>
      </c>
      <c r="I21" s="29">
        <f t="shared" si="0"/>
        <v>328.3</v>
      </c>
      <c r="J21" s="29">
        <f t="shared" si="0"/>
        <v>387.9</v>
      </c>
      <c r="K21" s="29">
        <f t="shared" si="0"/>
        <v>426.7</v>
      </c>
      <c r="L21" s="9" t="s">
        <v>44</v>
      </c>
      <c r="M21" s="30" t="s">
        <v>44</v>
      </c>
      <c r="N21" s="30" t="s">
        <v>44</v>
      </c>
      <c r="O21" s="30" t="s">
        <v>44</v>
      </c>
      <c r="P21" s="30" t="s">
        <v>44</v>
      </c>
      <c r="Q21" s="30" t="s">
        <v>44</v>
      </c>
      <c r="R21" s="30" t="s">
        <v>44</v>
      </c>
      <c r="S21" s="82">
        <f>(I21-G21)/G21</f>
        <v>2.3698160274399822E-2</v>
      </c>
    </row>
    <row r="22" spans="1:19" ht="52.5" customHeight="1" x14ac:dyDescent="0.2">
      <c r="A22" s="120"/>
      <c r="B22" s="123"/>
      <c r="C22" s="58" t="s">
        <v>18</v>
      </c>
      <c r="D22" s="128" t="s">
        <v>90</v>
      </c>
      <c r="E22" s="129"/>
      <c r="F22" s="59" t="s">
        <v>47</v>
      </c>
      <c r="G22" s="136"/>
      <c r="H22" s="137"/>
      <c r="I22" s="137"/>
      <c r="J22" s="137"/>
      <c r="K22" s="137"/>
      <c r="L22" s="61" t="s">
        <v>91</v>
      </c>
      <c r="M22" s="2" t="s">
        <v>86</v>
      </c>
      <c r="N22" s="39" t="s">
        <v>85</v>
      </c>
      <c r="O22" s="2" t="s">
        <v>20</v>
      </c>
      <c r="P22" s="2">
        <v>2</v>
      </c>
      <c r="Q22" s="2">
        <v>2</v>
      </c>
      <c r="R22" s="2">
        <v>2</v>
      </c>
      <c r="S22" s="80"/>
    </row>
    <row r="23" spans="1:19" ht="12" customHeight="1" x14ac:dyDescent="0.2">
      <c r="A23" s="120"/>
      <c r="B23" s="123"/>
      <c r="C23" s="126" t="s">
        <v>18</v>
      </c>
      <c r="D23" s="61">
        <v>188714469</v>
      </c>
      <c r="E23" s="61" t="s">
        <v>36</v>
      </c>
      <c r="F23" s="27" t="s">
        <v>44</v>
      </c>
      <c r="G23" s="4">
        <v>4.3</v>
      </c>
      <c r="H23" s="4">
        <v>4.7</v>
      </c>
      <c r="I23" s="4">
        <v>20</v>
      </c>
      <c r="J23" s="4">
        <v>5.2</v>
      </c>
      <c r="K23" s="4">
        <v>5.7</v>
      </c>
      <c r="L23" s="28" t="s">
        <v>44</v>
      </c>
      <c r="M23" s="52"/>
      <c r="N23" s="53"/>
      <c r="O23" s="54"/>
      <c r="P23" s="55"/>
      <c r="Q23" s="55"/>
      <c r="R23" s="56"/>
      <c r="S23" s="80"/>
    </row>
    <row r="24" spans="1:19" ht="12.75" customHeight="1" x14ac:dyDescent="0.2">
      <c r="A24" s="120"/>
      <c r="B24" s="123"/>
      <c r="C24" s="127"/>
      <c r="D24" s="110" t="s">
        <v>59</v>
      </c>
      <c r="E24" s="110"/>
      <c r="F24" s="110"/>
      <c r="G24" s="29">
        <f>SUM(G23)</f>
        <v>4.3</v>
      </c>
      <c r="H24" s="29">
        <f t="shared" ref="H24:K24" si="1">SUM(H23)</f>
        <v>4.7</v>
      </c>
      <c r="I24" s="29">
        <f t="shared" si="1"/>
        <v>20</v>
      </c>
      <c r="J24" s="29">
        <f t="shared" si="1"/>
        <v>5.2</v>
      </c>
      <c r="K24" s="29">
        <f t="shared" si="1"/>
        <v>5.7</v>
      </c>
      <c r="L24" s="9" t="s">
        <v>44</v>
      </c>
      <c r="M24" s="30" t="s">
        <v>44</v>
      </c>
      <c r="N24" s="30" t="s">
        <v>44</v>
      </c>
      <c r="O24" s="30" t="s">
        <v>44</v>
      </c>
      <c r="P24" s="30" t="s">
        <v>44</v>
      </c>
      <c r="Q24" s="30" t="s">
        <v>44</v>
      </c>
      <c r="R24" s="30" t="s">
        <v>44</v>
      </c>
      <c r="S24" s="94">
        <f>(I24-G24)/G24</f>
        <v>3.6511627906976742</v>
      </c>
    </row>
    <row r="25" spans="1:19" ht="12.75" customHeight="1" x14ac:dyDescent="0.2">
      <c r="A25" s="120"/>
      <c r="B25" s="31" t="s">
        <v>0</v>
      </c>
      <c r="C25" s="132" t="s">
        <v>2</v>
      </c>
      <c r="D25" s="133"/>
      <c r="E25" s="133"/>
      <c r="F25" s="148"/>
      <c r="G25" s="32">
        <f t="shared" ref="G25:K25" si="2">G21+G24</f>
        <v>325</v>
      </c>
      <c r="H25" s="32">
        <f t="shared" si="2"/>
        <v>357.4</v>
      </c>
      <c r="I25" s="32">
        <f t="shared" si="2"/>
        <v>348.3</v>
      </c>
      <c r="J25" s="32">
        <f t="shared" si="2"/>
        <v>393.09999999999997</v>
      </c>
      <c r="K25" s="32">
        <f t="shared" si="2"/>
        <v>432.4</v>
      </c>
      <c r="L25" s="33" t="s">
        <v>44</v>
      </c>
      <c r="M25" s="34" t="s">
        <v>44</v>
      </c>
      <c r="N25" s="34" t="s">
        <v>44</v>
      </c>
      <c r="O25" s="34" t="s">
        <v>44</v>
      </c>
      <c r="P25" s="34" t="s">
        <v>44</v>
      </c>
      <c r="Q25" s="34" t="s">
        <v>44</v>
      </c>
      <c r="R25" s="34" t="s">
        <v>44</v>
      </c>
      <c r="S25" s="80"/>
    </row>
    <row r="26" spans="1:19" ht="47.25" customHeight="1" x14ac:dyDescent="0.2">
      <c r="A26" s="120"/>
      <c r="B26" s="35" t="s">
        <v>18</v>
      </c>
      <c r="C26" s="143" t="s">
        <v>63</v>
      </c>
      <c r="D26" s="143"/>
      <c r="E26" s="143"/>
      <c r="F26" s="36" t="s">
        <v>92</v>
      </c>
      <c r="G26" s="24"/>
      <c r="H26" s="24"/>
      <c r="I26" s="24"/>
      <c r="J26" s="24"/>
      <c r="K26" s="24"/>
      <c r="L26" s="86" t="s">
        <v>87</v>
      </c>
      <c r="M26" s="37" t="s">
        <v>28</v>
      </c>
      <c r="N26" s="37" t="s">
        <v>60</v>
      </c>
      <c r="O26" s="38" t="s">
        <v>19</v>
      </c>
      <c r="P26" s="62">
        <v>100</v>
      </c>
      <c r="Q26" s="62">
        <v>100</v>
      </c>
      <c r="R26" s="62">
        <v>100</v>
      </c>
      <c r="S26" s="80"/>
    </row>
    <row r="27" spans="1:19" ht="15.75" customHeight="1" x14ac:dyDescent="0.2">
      <c r="A27" s="120"/>
      <c r="B27" s="106" t="s">
        <v>18</v>
      </c>
      <c r="C27" s="115" t="s">
        <v>0</v>
      </c>
      <c r="D27" s="111" t="s">
        <v>73</v>
      </c>
      <c r="E27" s="112"/>
      <c r="F27" s="117" t="s">
        <v>46</v>
      </c>
      <c r="G27" s="138"/>
      <c r="H27" s="139"/>
      <c r="I27" s="139"/>
      <c r="J27" s="139"/>
      <c r="K27" s="139"/>
      <c r="L27" s="134" t="s">
        <v>44</v>
      </c>
      <c r="M27" s="39" t="s">
        <v>61</v>
      </c>
      <c r="N27" s="57" t="s">
        <v>26</v>
      </c>
      <c r="O27" s="63" t="s">
        <v>27</v>
      </c>
      <c r="P27" s="63">
        <v>7000</v>
      </c>
      <c r="Q27" s="63">
        <v>7000</v>
      </c>
      <c r="R27" s="63">
        <v>7000</v>
      </c>
      <c r="S27" s="80"/>
    </row>
    <row r="28" spans="1:19" ht="15.75" customHeight="1" x14ac:dyDescent="0.2">
      <c r="A28" s="120"/>
      <c r="B28" s="107"/>
      <c r="C28" s="116"/>
      <c r="D28" s="113"/>
      <c r="E28" s="114"/>
      <c r="F28" s="118"/>
      <c r="G28" s="140"/>
      <c r="H28" s="141"/>
      <c r="I28" s="141"/>
      <c r="J28" s="141"/>
      <c r="K28" s="141"/>
      <c r="L28" s="135"/>
      <c r="M28" s="39" t="s">
        <v>62</v>
      </c>
      <c r="N28" s="57" t="s">
        <v>88</v>
      </c>
      <c r="O28" s="63" t="s">
        <v>27</v>
      </c>
      <c r="P28" s="63">
        <v>40</v>
      </c>
      <c r="Q28" s="63">
        <v>40</v>
      </c>
      <c r="R28" s="63">
        <v>40</v>
      </c>
      <c r="S28" s="80"/>
    </row>
    <row r="29" spans="1:19" x14ac:dyDescent="0.2">
      <c r="A29" s="120"/>
      <c r="B29" s="107"/>
      <c r="C29" s="109" t="s">
        <v>0</v>
      </c>
      <c r="D29" s="26">
        <v>188714469</v>
      </c>
      <c r="E29" s="40" t="s">
        <v>30</v>
      </c>
      <c r="F29" s="27" t="s">
        <v>44</v>
      </c>
      <c r="G29" s="4">
        <v>1626.9</v>
      </c>
      <c r="H29" s="4">
        <v>1626.9</v>
      </c>
      <c r="I29" s="4">
        <v>1556.9</v>
      </c>
      <c r="J29" s="4">
        <v>1630</v>
      </c>
      <c r="K29" s="4">
        <v>1635</v>
      </c>
      <c r="L29" s="28" t="s">
        <v>44</v>
      </c>
      <c r="M29" s="52"/>
      <c r="N29" s="53"/>
      <c r="O29" s="54"/>
      <c r="P29" s="55"/>
      <c r="Q29" s="55"/>
      <c r="R29" s="56"/>
      <c r="S29" s="80"/>
    </row>
    <row r="30" spans="1:19" x14ac:dyDescent="0.2">
      <c r="A30" s="120"/>
      <c r="B30" s="107"/>
      <c r="C30" s="109"/>
      <c r="D30" s="26">
        <v>188714469</v>
      </c>
      <c r="E30" s="40" t="s">
        <v>32</v>
      </c>
      <c r="F30" s="27" t="s">
        <v>44</v>
      </c>
      <c r="G30" s="4">
        <v>0</v>
      </c>
      <c r="H30" s="4">
        <v>0</v>
      </c>
      <c r="I30" s="4">
        <v>0</v>
      </c>
      <c r="J30" s="4">
        <v>8.8000000000000007</v>
      </c>
      <c r="K30" s="4">
        <v>8.8000000000000007</v>
      </c>
      <c r="L30" s="28" t="s">
        <v>44</v>
      </c>
      <c r="M30" s="25"/>
      <c r="N30" s="41"/>
      <c r="O30" s="42"/>
      <c r="P30" s="43"/>
      <c r="Q30" s="43"/>
      <c r="R30" s="2"/>
      <c r="S30" s="80"/>
    </row>
    <row r="31" spans="1:19" ht="12.75" customHeight="1" x14ac:dyDescent="0.2">
      <c r="A31" s="120"/>
      <c r="B31" s="108"/>
      <c r="C31" s="109"/>
      <c r="D31" s="110" t="s">
        <v>59</v>
      </c>
      <c r="E31" s="110"/>
      <c r="F31" s="110"/>
      <c r="G31" s="11">
        <f>SUM(G29:G30)</f>
        <v>1626.9</v>
      </c>
      <c r="H31" s="11">
        <f>SUM(H29:H30)</f>
        <v>1626.9</v>
      </c>
      <c r="I31" s="11">
        <f t="shared" ref="I31:K31" si="3">SUM(I29:I30)</f>
        <v>1556.9</v>
      </c>
      <c r="J31" s="11">
        <f t="shared" si="3"/>
        <v>1638.8</v>
      </c>
      <c r="K31" s="11">
        <f t="shared" si="3"/>
        <v>1643.8</v>
      </c>
      <c r="L31" s="9" t="s">
        <v>44</v>
      </c>
      <c r="M31" s="30" t="s">
        <v>44</v>
      </c>
      <c r="N31" s="30" t="s">
        <v>44</v>
      </c>
      <c r="O31" s="30" t="s">
        <v>44</v>
      </c>
      <c r="P31" s="30" t="s">
        <v>44</v>
      </c>
      <c r="Q31" s="30" t="s">
        <v>44</v>
      </c>
      <c r="R31" s="30" t="s">
        <v>44</v>
      </c>
      <c r="S31" s="82">
        <f>(I31-G31)/G31</f>
        <v>-4.302661503472862E-2</v>
      </c>
    </row>
    <row r="32" spans="1:19" ht="12.75" customHeight="1" x14ac:dyDescent="0.2">
      <c r="A32" s="121"/>
      <c r="B32" s="44" t="s">
        <v>18</v>
      </c>
      <c r="C32" s="132" t="s">
        <v>2</v>
      </c>
      <c r="D32" s="133"/>
      <c r="E32" s="133"/>
      <c r="F32" s="133"/>
      <c r="G32" s="32">
        <f>G31</f>
        <v>1626.9</v>
      </c>
      <c r="H32" s="32">
        <f>H31</f>
        <v>1626.9</v>
      </c>
      <c r="I32" s="32">
        <f t="shared" ref="I32:K32" si="4">I31</f>
        <v>1556.9</v>
      </c>
      <c r="J32" s="32">
        <f t="shared" si="4"/>
        <v>1638.8</v>
      </c>
      <c r="K32" s="32">
        <f t="shared" si="4"/>
        <v>1643.8</v>
      </c>
      <c r="L32" s="33" t="s">
        <v>44</v>
      </c>
      <c r="M32" s="34" t="s">
        <v>44</v>
      </c>
      <c r="N32" s="34" t="s">
        <v>44</v>
      </c>
      <c r="O32" s="34" t="s">
        <v>44</v>
      </c>
      <c r="P32" s="34" t="s">
        <v>44</v>
      </c>
      <c r="Q32" s="34" t="s">
        <v>44</v>
      </c>
      <c r="R32" s="34" t="s">
        <v>44</v>
      </c>
      <c r="S32" s="80"/>
    </row>
    <row r="33" spans="1:19" ht="12.75" customHeight="1" x14ac:dyDescent="0.2">
      <c r="A33" s="45" t="s">
        <v>0</v>
      </c>
      <c r="B33" s="104" t="s">
        <v>11</v>
      </c>
      <c r="C33" s="105"/>
      <c r="D33" s="105"/>
      <c r="E33" s="105"/>
      <c r="F33" s="105"/>
      <c r="G33" s="46">
        <f>G25+G32</f>
        <v>1951.9</v>
      </c>
      <c r="H33" s="46">
        <f t="shared" ref="H33:K33" si="5">H25+H32</f>
        <v>1984.3000000000002</v>
      </c>
      <c r="I33" s="46">
        <f t="shared" si="5"/>
        <v>1905.2</v>
      </c>
      <c r="J33" s="46">
        <f t="shared" si="5"/>
        <v>2031.8999999999999</v>
      </c>
      <c r="K33" s="46">
        <f t="shared" si="5"/>
        <v>2076.1999999999998</v>
      </c>
      <c r="L33" s="47" t="s">
        <v>44</v>
      </c>
      <c r="M33" s="48" t="s">
        <v>44</v>
      </c>
      <c r="N33" s="48" t="s">
        <v>44</v>
      </c>
      <c r="O33" s="48" t="s">
        <v>44</v>
      </c>
      <c r="P33" s="48" t="s">
        <v>44</v>
      </c>
      <c r="Q33" s="48" t="s">
        <v>44</v>
      </c>
      <c r="R33" s="48" t="s">
        <v>44</v>
      </c>
      <c r="S33" s="80"/>
    </row>
    <row r="34" spans="1:19" x14ac:dyDescent="0.2">
      <c r="A34" s="102" t="s">
        <v>3</v>
      </c>
      <c r="B34" s="103"/>
      <c r="C34" s="103"/>
      <c r="D34" s="103"/>
      <c r="E34" s="103"/>
      <c r="F34" s="103"/>
      <c r="G34" s="49">
        <f>G33</f>
        <v>1951.9</v>
      </c>
      <c r="H34" s="49">
        <f t="shared" ref="H34:K34" si="6">H33</f>
        <v>1984.3000000000002</v>
      </c>
      <c r="I34" s="49">
        <f t="shared" si="6"/>
        <v>1905.2</v>
      </c>
      <c r="J34" s="49">
        <f t="shared" si="6"/>
        <v>2031.8999999999999</v>
      </c>
      <c r="K34" s="49">
        <f t="shared" si="6"/>
        <v>2076.1999999999998</v>
      </c>
      <c r="L34" s="8" t="s">
        <v>44</v>
      </c>
      <c r="M34" s="50" t="s">
        <v>44</v>
      </c>
      <c r="N34" s="50" t="s">
        <v>44</v>
      </c>
      <c r="O34" s="50" t="s">
        <v>44</v>
      </c>
      <c r="P34" s="50" t="s">
        <v>44</v>
      </c>
      <c r="Q34" s="50" t="s">
        <v>44</v>
      </c>
      <c r="R34" s="50" t="s">
        <v>44</v>
      </c>
      <c r="S34" s="80"/>
    </row>
    <row r="35" spans="1:19" x14ac:dyDescent="0.2">
      <c r="A35" s="51" t="s">
        <v>71</v>
      </c>
    </row>
    <row r="36" spans="1:19" x14ac:dyDescent="0.2">
      <c r="A36" s="51" t="s">
        <v>74</v>
      </c>
    </row>
    <row r="37" spans="1:19" x14ac:dyDescent="0.2">
      <c r="A37" s="51" t="s">
        <v>72</v>
      </c>
    </row>
    <row r="38" spans="1:19" ht="13.5" thickBot="1" x14ac:dyDescent="0.25">
      <c r="A38" s="101" t="s">
        <v>5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1:19" ht="25.5" x14ac:dyDescent="0.2">
      <c r="A39" s="159" t="s">
        <v>6</v>
      </c>
      <c r="B39" s="160"/>
      <c r="C39" s="160"/>
      <c r="D39" s="5" t="s">
        <v>29</v>
      </c>
      <c r="E39" s="158" t="s">
        <v>30</v>
      </c>
      <c r="F39" s="158"/>
      <c r="G39" s="7">
        <f>G29</f>
        <v>1626.9</v>
      </c>
      <c r="H39" s="7">
        <f t="shared" ref="H39:K39" si="7">H29</f>
        <v>1626.9</v>
      </c>
      <c r="I39" s="7">
        <f t="shared" si="7"/>
        <v>1556.9</v>
      </c>
      <c r="J39" s="7">
        <f t="shared" si="7"/>
        <v>1630</v>
      </c>
      <c r="K39" s="7">
        <f t="shared" si="7"/>
        <v>1635</v>
      </c>
    </row>
    <row r="40" spans="1:19" ht="38.25" hidden="1" x14ac:dyDescent="0.2">
      <c r="A40" s="161"/>
      <c r="B40" s="162"/>
      <c r="C40" s="162"/>
      <c r="D40" s="6" t="s">
        <v>64</v>
      </c>
      <c r="E40" s="157" t="s">
        <v>31</v>
      </c>
      <c r="F40" s="157"/>
      <c r="G40" s="9"/>
      <c r="H40" s="10"/>
      <c r="I40" s="10"/>
      <c r="J40" s="10"/>
      <c r="K40" s="10"/>
    </row>
    <row r="41" spans="1:19" ht="25.5" x14ac:dyDescent="0.2">
      <c r="A41" s="161"/>
      <c r="B41" s="162"/>
      <c r="C41" s="162"/>
      <c r="D41" s="6" t="s">
        <v>45</v>
      </c>
      <c r="E41" s="157" t="s">
        <v>32</v>
      </c>
      <c r="F41" s="157"/>
      <c r="G41" s="11">
        <f>G30</f>
        <v>0</v>
      </c>
      <c r="H41" s="11">
        <f t="shared" ref="H41:K41" si="8">H30</f>
        <v>0</v>
      </c>
      <c r="I41" s="11">
        <f t="shared" si="8"/>
        <v>0</v>
      </c>
      <c r="J41" s="11">
        <f t="shared" si="8"/>
        <v>8.8000000000000007</v>
      </c>
      <c r="K41" s="11">
        <f t="shared" si="8"/>
        <v>8.8000000000000007</v>
      </c>
    </row>
    <row r="42" spans="1:19" ht="25.5" hidden="1" x14ac:dyDescent="0.2">
      <c r="A42" s="161"/>
      <c r="B42" s="162"/>
      <c r="C42" s="162"/>
      <c r="D42" s="6" t="s">
        <v>33</v>
      </c>
      <c r="E42" s="157" t="s">
        <v>34</v>
      </c>
      <c r="F42" s="157"/>
      <c r="G42" s="11"/>
      <c r="H42" s="11"/>
      <c r="I42" s="10"/>
      <c r="J42" s="10"/>
      <c r="K42" s="10"/>
    </row>
    <row r="43" spans="1:19" ht="51" x14ac:dyDescent="0.2">
      <c r="A43" s="161"/>
      <c r="B43" s="162"/>
      <c r="C43" s="162"/>
      <c r="D43" s="6" t="s">
        <v>35</v>
      </c>
      <c r="E43" s="157" t="s">
        <v>36</v>
      </c>
      <c r="F43" s="157"/>
      <c r="G43" s="11">
        <f t="shared" ref="G43:K43" si="9">G20+G23</f>
        <v>325</v>
      </c>
      <c r="H43" s="11">
        <f t="shared" si="9"/>
        <v>357.4</v>
      </c>
      <c r="I43" s="11">
        <f t="shared" si="9"/>
        <v>348.3</v>
      </c>
      <c r="J43" s="11">
        <f t="shared" si="9"/>
        <v>393.09999999999997</v>
      </c>
      <c r="K43" s="11">
        <f t="shared" si="9"/>
        <v>432.4</v>
      </c>
    </row>
    <row r="44" spans="1:19" hidden="1" x14ac:dyDescent="0.2">
      <c r="A44" s="161"/>
      <c r="B44" s="162"/>
      <c r="C44" s="162"/>
      <c r="D44" s="6" t="s">
        <v>37</v>
      </c>
      <c r="E44" s="157" t="s">
        <v>38</v>
      </c>
      <c r="F44" s="157"/>
      <c r="G44" s="9"/>
      <c r="H44" s="10"/>
      <c r="I44" s="10"/>
      <c r="J44" s="10"/>
      <c r="K44" s="10"/>
    </row>
    <row r="45" spans="1:19" ht="25.5" hidden="1" x14ac:dyDescent="0.2">
      <c r="A45" s="161"/>
      <c r="B45" s="162"/>
      <c r="C45" s="162"/>
      <c r="D45" s="6" t="s">
        <v>39</v>
      </c>
      <c r="E45" s="157" t="s">
        <v>40</v>
      </c>
      <c r="F45" s="157"/>
      <c r="G45" s="9"/>
      <c r="H45" s="10"/>
      <c r="I45" s="10"/>
      <c r="J45" s="10"/>
      <c r="K45" s="10"/>
    </row>
    <row r="46" spans="1:19" ht="38.25" hidden="1" x14ac:dyDescent="0.2">
      <c r="A46" s="161"/>
      <c r="B46" s="162"/>
      <c r="C46" s="162"/>
      <c r="D46" s="6" t="s">
        <v>65</v>
      </c>
      <c r="E46" s="157" t="s">
        <v>41</v>
      </c>
      <c r="F46" s="157"/>
      <c r="G46" s="9"/>
      <c r="H46" s="10"/>
      <c r="I46" s="10"/>
      <c r="J46" s="10"/>
      <c r="K46" s="10"/>
    </row>
    <row r="47" spans="1:19" hidden="1" x14ac:dyDescent="0.2">
      <c r="A47" s="161"/>
      <c r="B47" s="162"/>
      <c r="C47" s="162"/>
      <c r="D47" s="6" t="s">
        <v>42</v>
      </c>
      <c r="E47" s="157" t="s">
        <v>43</v>
      </c>
      <c r="F47" s="157"/>
      <c r="G47" s="9"/>
      <c r="H47" s="10"/>
      <c r="I47" s="10"/>
      <c r="J47" s="10"/>
      <c r="K47" s="10"/>
    </row>
    <row r="48" spans="1:19" ht="13.5" thickBot="1" x14ac:dyDescent="0.25">
      <c r="A48" s="163" t="s">
        <v>3</v>
      </c>
      <c r="B48" s="164"/>
      <c r="C48" s="164"/>
      <c r="D48" s="164"/>
      <c r="E48" s="164"/>
      <c r="F48" s="164"/>
      <c r="G48" s="12">
        <f>SUM(G39:G47)</f>
        <v>1951.9</v>
      </c>
      <c r="H48" s="12">
        <f>SUM(H39:H47)</f>
        <v>1984.3000000000002</v>
      </c>
      <c r="I48" s="12">
        <f t="shared" ref="I48:K48" si="10">SUM(I39:I47)</f>
        <v>1905.2</v>
      </c>
      <c r="J48" s="12">
        <f t="shared" si="10"/>
        <v>2031.8999999999999</v>
      </c>
      <c r="K48" s="12">
        <f t="shared" si="10"/>
        <v>2076.1999999999998</v>
      </c>
    </row>
    <row r="49" spans="1:11" x14ac:dyDescent="0.2">
      <c r="A49" s="165" t="s">
        <v>9</v>
      </c>
      <c r="B49" s="166"/>
      <c r="C49" s="166"/>
      <c r="D49" s="166"/>
      <c r="E49" s="166"/>
      <c r="F49" s="166"/>
      <c r="G49" s="13"/>
      <c r="H49" s="13"/>
      <c r="I49" s="13"/>
      <c r="J49" s="13"/>
      <c r="K49" s="13"/>
    </row>
    <row r="50" spans="1:11" x14ac:dyDescent="0.2">
      <c r="A50" s="167" t="s">
        <v>7</v>
      </c>
      <c r="B50" s="168"/>
      <c r="C50" s="168"/>
      <c r="D50" s="168"/>
      <c r="E50" s="168"/>
      <c r="F50" s="168"/>
      <c r="G50" s="14">
        <f>G24</f>
        <v>4.3</v>
      </c>
      <c r="H50" s="14">
        <f t="shared" ref="H50:K50" si="11">H24</f>
        <v>4.7</v>
      </c>
      <c r="I50" s="14">
        <f t="shared" si="11"/>
        <v>20</v>
      </c>
      <c r="J50" s="14">
        <f t="shared" si="11"/>
        <v>5.2</v>
      </c>
      <c r="K50" s="14">
        <f t="shared" si="11"/>
        <v>5.7</v>
      </c>
    </row>
    <row r="51" spans="1:11" ht="13.5" thickBot="1" x14ac:dyDescent="0.25">
      <c r="A51" s="155" t="s">
        <v>8</v>
      </c>
      <c r="B51" s="156"/>
      <c r="C51" s="156"/>
      <c r="D51" s="156"/>
      <c r="E51" s="156"/>
      <c r="F51" s="156"/>
      <c r="G51" s="15">
        <f>G21+G31</f>
        <v>1947.6000000000001</v>
      </c>
      <c r="H51" s="15">
        <f t="shared" ref="H51:K51" si="12">H21+H31</f>
        <v>1979.6000000000001</v>
      </c>
      <c r="I51" s="15">
        <f t="shared" si="12"/>
        <v>1885.2</v>
      </c>
      <c r="J51" s="15">
        <f t="shared" si="12"/>
        <v>2026.6999999999998</v>
      </c>
      <c r="K51" s="15">
        <f t="shared" si="12"/>
        <v>2070.5</v>
      </c>
    </row>
    <row r="52" spans="1:11" x14ac:dyDescent="0.2">
      <c r="F52" s="16"/>
      <c r="G52" s="16"/>
      <c r="H52" s="3"/>
      <c r="I52" s="3"/>
      <c r="J52" s="3"/>
      <c r="K52" s="3"/>
    </row>
    <row r="53" spans="1:11" x14ac:dyDescent="0.2">
      <c r="D53" s="1" t="s">
        <v>66</v>
      </c>
      <c r="F53" s="16"/>
      <c r="G53" s="17">
        <f>G48-G34</f>
        <v>0</v>
      </c>
      <c r="H53" s="17">
        <f t="shared" ref="H53:K53" si="13">H48-H34</f>
        <v>0</v>
      </c>
      <c r="I53" s="17">
        <f t="shared" si="13"/>
        <v>0</v>
      </c>
      <c r="J53" s="17">
        <f t="shared" si="13"/>
        <v>0</v>
      </c>
      <c r="K53" s="17">
        <f t="shared" si="13"/>
        <v>0</v>
      </c>
    </row>
    <row r="54" spans="1:11" x14ac:dyDescent="0.2">
      <c r="G54" s="77">
        <f>G50+G51-G34</f>
        <v>0</v>
      </c>
      <c r="H54" s="77">
        <f t="shared" ref="H54:K54" si="14">H50+H51-H34</f>
        <v>0</v>
      </c>
      <c r="I54" s="77">
        <f t="shared" si="14"/>
        <v>0</v>
      </c>
      <c r="J54" s="77">
        <f t="shared" si="14"/>
        <v>0</v>
      </c>
      <c r="K54" s="77">
        <f t="shared" si="14"/>
        <v>0</v>
      </c>
    </row>
  </sheetData>
  <mergeCells count="60">
    <mergeCell ref="A51:F51"/>
    <mergeCell ref="E42:F42"/>
    <mergeCell ref="E41:F41"/>
    <mergeCell ref="E40:F40"/>
    <mergeCell ref="E39:F39"/>
    <mergeCell ref="E47:F47"/>
    <mergeCell ref="E46:F46"/>
    <mergeCell ref="E45:F45"/>
    <mergeCell ref="E44:F44"/>
    <mergeCell ref="E43:F43"/>
    <mergeCell ref="A39:C47"/>
    <mergeCell ref="A48:F48"/>
    <mergeCell ref="A49:F49"/>
    <mergeCell ref="A50:F50"/>
    <mergeCell ref="L27:L28"/>
    <mergeCell ref="G22:K22"/>
    <mergeCell ref="G27:K28"/>
    <mergeCell ref="C10:E10"/>
    <mergeCell ref="C26:E26"/>
    <mergeCell ref="D22:E22"/>
    <mergeCell ref="G11:K19"/>
    <mergeCell ref="C25:F25"/>
    <mergeCell ref="D21:F21"/>
    <mergeCell ref="L11:L19"/>
    <mergeCell ref="C11:C19"/>
    <mergeCell ref="C20:C21"/>
    <mergeCell ref="A38:K38"/>
    <mergeCell ref="A34:F34"/>
    <mergeCell ref="B33:F33"/>
    <mergeCell ref="B27:B31"/>
    <mergeCell ref="C29:C31"/>
    <mergeCell ref="D31:F31"/>
    <mergeCell ref="D27:E28"/>
    <mergeCell ref="C27:C28"/>
    <mergeCell ref="F27:F28"/>
    <mergeCell ref="A10:A32"/>
    <mergeCell ref="B11:B24"/>
    <mergeCell ref="F11:F19"/>
    <mergeCell ref="C23:C24"/>
    <mergeCell ref="D24:F24"/>
    <mergeCell ref="D11:E19"/>
    <mergeCell ref="C32:F32"/>
    <mergeCell ref="B9:R9"/>
    <mergeCell ref="N6:O6"/>
    <mergeCell ref="L6:L7"/>
    <mergeCell ref="M6:M7"/>
    <mergeCell ref="F6:F7"/>
    <mergeCell ref="E6:E7"/>
    <mergeCell ref="I6:I7"/>
    <mergeCell ref="G6:G7"/>
    <mergeCell ref="H6:H7"/>
    <mergeCell ref="P6:R6"/>
    <mergeCell ref="A5:R5"/>
    <mergeCell ref="S6:S7"/>
    <mergeCell ref="J6:J7"/>
    <mergeCell ref="K6:K7"/>
    <mergeCell ref="B6:B7"/>
    <mergeCell ref="C6:C7"/>
    <mergeCell ref="A6:A7"/>
    <mergeCell ref="D6:D7"/>
  </mergeCells>
  <phoneticPr fontId="6" type="noConversion"/>
  <pageMargins left="0.25" right="0.25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54.7109375" style="3" customWidth="1"/>
    <col min="2" max="2" width="76.85546875" style="1" customWidth="1"/>
    <col min="3" max="5" width="10.42578125" style="1" customWidth="1"/>
    <col min="6" max="6" width="11" style="1" customWidth="1"/>
    <col min="7" max="7" width="40.42578125" style="1" customWidth="1"/>
    <col min="8" max="16384" width="9.140625" style="1"/>
  </cols>
  <sheetData>
    <row r="1" spans="1:13" x14ac:dyDescent="0.2">
      <c r="C1" s="169" t="s">
        <v>107</v>
      </c>
      <c r="D1" s="169"/>
      <c r="E1" s="169"/>
      <c r="F1" s="169"/>
      <c r="G1" s="169"/>
    </row>
    <row r="2" spans="1:13" x14ac:dyDescent="0.2">
      <c r="A2" s="64"/>
      <c r="B2" s="65"/>
      <c r="C2" s="169" t="s">
        <v>108</v>
      </c>
      <c r="D2" s="169"/>
      <c r="E2" s="169"/>
      <c r="F2" s="169"/>
      <c r="G2" s="169"/>
    </row>
    <row r="3" spans="1:13" x14ac:dyDescent="0.2">
      <c r="A3" s="64"/>
      <c r="B3" s="65"/>
      <c r="C3" s="169" t="s">
        <v>109</v>
      </c>
      <c r="D3" s="169"/>
      <c r="E3" s="169"/>
      <c r="F3" s="169"/>
      <c r="G3" s="169"/>
    </row>
    <row r="4" spans="1:13" x14ac:dyDescent="0.2">
      <c r="A4" s="64"/>
      <c r="B4" s="65"/>
      <c r="C4" s="65"/>
      <c r="D4" s="65"/>
      <c r="E4" s="65"/>
      <c r="F4" s="66"/>
    </row>
    <row r="5" spans="1:13" ht="34.5" customHeight="1" x14ac:dyDescent="0.2">
      <c r="A5" s="173" t="s">
        <v>110</v>
      </c>
      <c r="B5" s="173"/>
      <c r="C5" s="173"/>
      <c r="D5" s="173"/>
      <c r="E5" s="173"/>
      <c r="F5" s="173"/>
      <c r="G5" s="173"/>
      <c r="H5" s="67"/>
      <c r="I5" s="67"/>
      <c r="J5" s="67"/>
      <c r="K5" s="67"/>
      <c r="L5" s="67"/>
      <c r="M5" s="67"/>
    </row>
    <row r="6" spans="1:13" ht="30.75" customHeight="1" x14ac:dyDescent="0.2">
      <c r="A6" s="172" t="s">
        <v>10</v>
      </c>
      <c r="B6" s="172" t="s">
        <v>101</v>
      </c>
      <c r="C6" s="172"/>
      <c r="D6" s="172" t="s">
        <v>102</v>
      </c>
      <c r="E6" s="172"/>
      <c r="F6" s="172"/>
      <c r="G6" s="172" t="s">
        <v>103</v>
      </c>
    </row>
    <row r="7" spans="1:13" ht="30.75" customHeight="1" x14ac:dyDescent="0.2">
      <c r="A7" s="172"/>
      <c r="B7" s="87" t="s">
        <v>1</v>
      </c>
      <c r="C7" s="87" t="s">
        <v>4</v>
      </c>
      <c r="D7" s="88">
        <v>2023</v>
      </c>
      <c r="E7" s="88">
        <v>2024</v>
      </c>
      <c r="F7" s="88">
        <v>2025</v>
      </c>
      <c r="G7" s="172"/>
    </row>
    <row r="8" spans="1:13" ht="15" x14ac:dyDescent="0.25">
      <c r="A8" s="89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89">
        <v>7</v>
      </c>
    </row>
    <row r="9" spans="1:13" ht="30" customHeight="1" x14ac:dyDescent="0.2">
      <c r="A9" s="68" t="s">
        <v>67</v>
      </c>
      <c r="B9" s="182" t="str">
        <f>'005 pr. asignavimai'!C10</f>
        <v>Sumažinti taršą ir jos poveikį aplinkai, kompensuoti aplinkai padarytą žalą bei sukurti subalansuotą ir sveiką aplinką savivaldybės teritorijoje</v>
      </c>
      <c r="C9" s="183"/>
      <c r="D9" s="183"/>
      <c r="E9" s="183"/>
      <c r="F9" s="183"/>
      <c r="G9" s="177" t="s">
        <v>104</v>
      </c>
    </row>
    <row r="10" spans="1:13" ht="30" x14ac:dyDescent="0.2">
      <c r="A10" s="69" t="str">
        <f>'005 pr. asignavimai'!M10</f>
        <v>R-005-01-01-01</v>
      </c>
      <c r="B10" s="70" t="str">
        <f>'005 pr. asignavimai'!N10</f>
        <v xml:space="preserve">Patenkintų paraiškų, pateiktų specialiosios aplinkos apsaugos rėmimo programos priemonėms įgyvendinti, dalis nuo pateiktų skaičiaus </v>
      </c>
      <c r="C10" s="69" t="str">
        <f>'005 pr. asignavimai'!O10</f>
        <v>proc.</v>
      </c>
      <c r="D10" s="69">
        <f>'005 pr. asignavimai'!P10</f>
        <v>60</v>
      </c>
      <c r="E10" s="69">
        <f>'005 pr. asignavimai'!Q10</f>
        <v>70</v>
      </c>
      <c r="F10" s="91">
        <f>'005 pr. asignavimai'!R10</f>
        <v>80</v>
      </c>
      <c r="G10" s="177"/>
    </row>
    <row r="11" spans="1:13" ht="15" customHeight="1" x14ac:dyDescent="0.2">
      <c r="A11" s="71" t="s">
        <v>75</v>
      </c>
      <c r="B11" s="186" t="str">
        <f>'005 pr. asignavimai'!D11</f>
        <v>Specialiosios aplinkos apsaugos rėmimo programos vykdymas</v>
      </c>
      <c r="C11" s="186"/>
      <c r="D11" s="186"/>
      <c r="E11" s="186"/>
      <c r="F11" s="186"/>
      <c r="G11" s="174" t="s">
        <v>44</v>
      </c>
    </row>
    <row r="12" spans="1:13" ht="15" x14ac:dyDescent="0.2">
      <c r="A12" s="72" t="str">
        <f>'005 pr. asignavimai'!M11</f>
        <v>V-005-01-01-01-01</v>
      </c>
      <c r="B12" s="73" t="str">
        <f>'005 pr. asignavimai'!N11</f>
        <v>Įvykdytų visuomenės sveikatos rėmimo specialiosios programos projektų skaičius</v>
      </c>
      <c r="C12" s="72" t="str">
        <f>'005 pr. asignavimai'!O11</f>
        <v>vnt.</v>
      </c>
      <c r="D12" s="72">
        <f>'005 pr. asignavimai'!P11</f>
        <v>10</v>
      </c>
      <c r="E12" s="72">
        <f>'005 pr. asignavimai'!Q11</f>
        <v>10</v>
      </c>
      <c r="F12" s="92">
        <f>'005 pr. asignavimai'!R11</f>
        <v>10</v>
      </c>
      <c r="G12" s="175"/>
    </row>
    <row r="13" spans="1:13" ht="30" x14ac:dyDescent="0.2">
      <c r="A13" s="72" t="str">
        <f>'005 pr. asignavimai'!M12</f>
        <v>V-005-01-01-01-02</v>
      </c>
      <c r="B13" s="73" t="str">
        <f>'005 pr. asignavimai'!N12</f>
        <v>Įvykdytų projektų skaičius, kurių  metu įdiegtos prevencinės priemonės apsaugai nuo medžiojamųjų gyvūnų daromos žalos</v>
      </c>
      <c r="C13" s="72" t="str">
        <f>'005 pr. asignavimai'!O12</f>
        <v>vnt.</v>
      </c>
      <c r="D13" s="72">
        <f>'005 pr. asignavimai'!P12</f>
        <v>15</v>
      </c>
      <c r="E13" s="72">
        <f>'005 pr. asignavimai'!Q12</f>
        <v>15</v>
      </c>
      <c r="F13" s="92">
        <f>'005 pr. asignavimai'!R12</f>
        <v>15</v>
      </c>
      <c r="G13" s="175"/>
    </row>
    <row r="14" spans="1:13" ht="30" x14ac:dyDescent="0.2">
      <c r="A14" s="72" t="str">
        <f>'005 pr. asignavimai'!M13</f>
        <v>V-005-01-01-01-03</v>
      </c>
      <c r="B14" s="73" t="str">
        <f>'005 pr. asignavimai'!N13</f>
        <v>Ūkios subjektų skaičius, kuriems skirta kompensacija individualių buitinių nuotekų valymo įrenginių įsigijimui ir įrengimui</v>
      </c>
      <c r="C14" s="72" t="str">
        <f>'005 pr. asignavimai'!O13</f>
        <v>vnt.</v>
      </c>
      <c r="D14" s="72">
        <f>'005 pr. asignavimai'!P13</f>
        <v>5</v>
      </c>
      <c r="E14" s="72">
        <f>'005 pr. asignavimai'!Q13</f>
        <v>5</v>
      </c>
      <c r="F14" s="92">
        <f>'005 pr. asignavimai'!R13</f>
        <v>5</v>
      </c>
      <c r="G14" s="175"/>
    </row>
    <row r="15" spans="1:13" ht="15" x14ac:dyDescent="0.2">
      <c r="A15" s="72" t="str">
        <f>'005 pr. asignavimai'!M14</f>
        <v>V-005-01-01-01-04</v>
      </c>
      <c r="B15" s="73" t="str">
        <f>'005 pr. asignavimai'!N14</f>
        <v>Išnaikintų invazinės rūšies augalų - Sosnovskio barščių  kiekis (plotas)</v>
      </c>
      <c r="C15" s="72" t="str">
        <f>'005 pr. asignavimai'!O14</f>
        <v>ha</v>
      </c>
      <c r="D15" s="72">
        <f>'005 pr. asignavimai'!P14</f>
        <v>2</v>
      </c>
      <c r="E15" s="72">
        <f>'005 pr. asignavimai'!Q14</f>
        <v>2</v>
      </c>
      <c r="F15" s="92">
        <f>'005 pr. asignavimai'!R14</f>
        <v>2</v>
      </c>
      <c r="G15" s="175"/>
    </row>
    <row r="16" spans="1:13" ht="30" x14ac:dyDescent="0.2">
      <c r="A16" s="72" t="str">
        <f>'005 pr. asignavimai'!M15</f>
        <v>V-005-01-01-01-05</v>
      </c>
      <c r="B16" s="73" t="str">
        <f>'005 pr. asignavimai'!N15</f>
        <v>Surinktas ir sutvarkytas atliekų, kurių turėtojo nustatyti neįmanoma arba kuris neegzistuoja, kiekis</v>
      </c>
      <c r="C16" s="72" t="str">
        <f>'005 pr. asignavimai'!O15</f>
        <v>t.</v>
      </c>
      <c r="D16" s="72">
        <f>'005 pr. asignavimai'!P15</f>
        <v>30</v>
      </c>
      <c r="E16" s="72">
        <f>'005 pr. asignavimai'!Q15</f>
        <v>30</v>
      </c>
      <c r="F16" s="92">
        <f>'005 pr. asignavimai'!R15</f>
        <v>30</v>
      </c>
      <c r="G16" s="175"/>
    </row>
    <row r="17" spans="1:7" ht="15" x14ac:dyDescent="0.2">
      <c r="A17" s="72" t="str">
        <f>'005 pr. asignavimai'!M16</f>
        <v>V-005-01-01-01-06</v>
      </c>
      <c r="B17" s="73" t="str">
        <f>'005 pr. asignavimai'!N16</f>
        <v>Įvykdytų visuomenės švietimo ir mokymo aplinkosaugos klausimais projektų skaičius</v>
      </c>
      <c r="C17" s="72" t="str">
        <f>'005 pr. asignavimai'!O16</f>
        <v>vnt.</v>
      </c>
      <c r="D17" s="72">
        <f>'005 pr. asignavimai'!P16</f>
        <v>5</v>
      </c>
      <c r="E17" s="72">
        <f>'005 pr. asignavimai'!Q16</f>
        <v>5</v>
      </c>
      <c r="F17" s="92">
        <f>'005 pr. asignavimai'!R16</f>
        <v>5</v>
      </c>
      <c r="G17" s="175"/>
    </row>
    <row r="18" spans="1:7" ht="15" x14ac:dyDescent="0.2">
      <c r="A18" s="72" t="str">
        <f>'005 pr. asignavimai'!M17</f>
        <v>V-005-01-01-01-07</v>
      </c>
      <c r="B18" s="73" t="str">
        <f>'005 pr. asignavimai'!N17</f>
        <v>Maudymosi vietų skaičius, kuriuose vykdomi vandens ir smėlio kokybės tyrimai</v>
      </c>
      <c r="C18" s="72" t="str">
        <f>'005 pr. asignavimai'!O17</f>
        <v>vnt.</v>
      </c>
      <c r="D18" s="72">
        <f>'005 pr. asignavimai'!P17</f>
        <v>20</v>
      </c>
      <c r="E18" s="72">
        <f>'005 pr. asignavimai'!Q17</f>
        <v>20</v>
      </c>
      <c r="F18" s="92">
        <f>'005 pr. asignavimai'!R17</f>
        <v>20</v>
      </c>
      <c r="G18" s="175"/>
    </row>
    <row r="19" spans="1:7" ht="15" x14ac:dyDescent="0.2">
      <c r="A19" s="72" t="str">
        <f>'005 pr. asignavimai'!M18</f>
        <v>V-005-01-01-01-08</v>
      </c>
      <c r="B19" s="73" t="str">
        <f>'005 pr. asignavimai'!N18</f>
        <v>Želdinių ekspertizės ir arboristinio įvertinimo parengtų ataskaitų skaičius</v>
      </c>
      <c r="C19" s="72" t="str">
        <f>'005 pr. asignavimai'!O18</f>
        <v>vnt.</v>
      </c>
      <c r="D19" s="72">
        <f>'005 pr. asignavimai'!P18</f>
        <v>5</v>
      </c>
      <c r="E19" s="72">
        <f>'005 pr. asignavimai'!Q18</f>
        <v>5</v>
      </c>
      <c r="F19" s="92">
        <f>'005 pr. asignavimai'!R18</f>
        <v>5</v>
      </c>
      <c r="G19" s="175"/>
    </row>
    <row r="20" spans="1:7" ht="15" x14ac:dyDescent="0.2">
      <c r="A20" s="72" t="str">
        <f>'005 pr. asignavimai'!M19</f>
        <v>V-005-01-01-01-09</v>
      </c>
      <c r="B20" s="73" t="str">
        <f>'005 pr. asignavimai'!N19</f>
        <v>Įveistų naujų želdinių skaičius</v>
      </c>
      <c r="C20" s="72" t="str">
        <f>'005 pr. asignavimai'!O19</f>
        <v>vnt.</v>
      </c>
      <c r="D20" s="72">
        <f>'005 pr. asignavimai'!P19</f>
        <v>50</v>
      </c>
      <c r="E20" s="72">
        <f>'005 pr. asignavimai'!Q19</f>
        <v>50</v>
      </c>
      <c r="F20" s="92">
        <f>'005 pr. asignavimai'!R19</f>
        <v>50</v>
      </c>
      <c r="G20" s="176"/>
    </row>
    <row r="21" spans="1:7" ht="33.75" customHeight="1" x14ac:dyDescent="0.2">
      <c r="A21" s="71" t="s">
        <v>68</v>
      </c>
      <c r="B21" s="186" t="str">
        <f>'005 pr. asignavimai'!D22</f>
        <v>Gamtos objektų, gamtos vertybių įveiklinimas, svarbiausių objektų tvarkymas</v>
      </c>
      <c r="C21" s="186"/>
      <c r="D21" s="186"/>
      <c r="E21" s="186"/>
      <c r="F21" s="186"/>
      <c r="G21" s="178" t="s">
        <v>104</v>
      </c>
    </row>
    <row r="22" spans="1:7" ht="30" x14ac:dyDescent="0.2">
      <c r="A22" s="72" t="str">
        <f>'005 pr. asignavimai'!M22</f>
        <v>P-005-01-01-02-01</v>
      </c>
      <c r="B22" s="73" t="str">
        <f>'005 pr. asignavimai'!N22</f>
        <v>Įvykdytų vertingų teritorijų (gamtos paminklų, piliakalnių, visuomeninės paskirties, rekreacinių teritorijų ir pan.) sutvarkymo ir pritaikymo lankytojams projektų skaičius</v>
      </c>
      <c r="C22" s="72" t="str">
        <f>'005 pr. asignavimai'!O22</f>
        <v>vnt.</v>
      </c>
      <c r="D22" s="72">
        <f>'005 pr. asignavimai'!P22</f>
        <v>2</v>
      </c>
      <c r="E22" s="72">
        <f>'005 pr. asignavimai'!Q22</f>
        <v>2</v>
      </c>
      <c r="F22" s="92">
        <f>'005 pr. asignavimai'!R22</f>
        <v>2</v>
      </c>
      <c r="G22" s="179"/>
    </row>
    <row r="23" spans="1:7" ht="31.5" customHeight="1" x14ac:dyDescent="0.2">
      <c r="A23" s="68" t="s">
        <v>93</v>
      </c>
      <c r="B23" s="184" t="str">
        <f>'005 pr. asignavimai'!C26</f>
        <v xml:space="preserve">Organizuoti komunalinių atliekų, antrinių žaliavų, pavojingų atliekų, žaliųjų ir stambiagabaričių atliekų surinkimą ir tvarkymą </v>
      </c>
      <c r="C23" s="185"/>
      <c r="D23" s="185"/>
      <c r="E23" s="185"/>
      <c r="F23" s="185"/>
      <c r="G23" s="180" t="s">
        <v>105</v>
      </c>
    </row>
    <row r="24" spans="1:7" ht="15" x14ac:dyDescent="0.2">
      <c r="A24" s="74" t="str">
        <f>'005 pr. asignavimai'!M26</f>
        <v>R-005-01-02-01</v>
      </c>
      <c r="B24" s="75" t="str">
        <f>'005 pr. asignavimai'!N26</f>
        <v>Sutvarkytų atliekų dalis</v>
      </c>
      <c r="C24" s="74" t="str">
        <f>'005 pr. asignavimai'!O26</f>
        <v>proc.</v>
      </c>
      <c r="D24" s="74">
        <f>'005 pr. asignavimai'!P26</f>
        <v>100</v>
      </c>
      <c r="E24" s="74">
        <f>'005 pr. asignavimai'!Q26</f>
        <v>100</v>
      </c>
      <c r="F24" s="93">
        <f>'005 pr. asignavimai'!R26</f>
        <v>100</v>
      </c>
      <c r="G24" s="181"/>
    </row>
    <row r="25" spans="1:7" ht="15" x14ac:dyDescent="0.2">
      <c r="A25" s="76" t="s">
        <v>76</v>
      </c>
      <c r="B25" s="170" t="str">
        <f>'005 pr. asignavimai'!D27</f>
        <v>Komunalinių atliekų surinkimui ir tvarkymui</v>
      </c>
      <c r="C25" s="171"/>
      <c r="D25" s="171"/>
      <c r="E25" s="171"/>
      <c r="F25" s="171"/>
      <c r="G25" s="174" t="s">
        <v>44</v>
      </c>
    </row>
    <row r="26" spans="1:7" ht="15" x14ac:dyDescent="0.2">
      <c r="A26" s="72" t="str">
        <f>'005 pr. asignavimai'!M27</f>
        <v>V-005-01-02-01-01</v>
      </c>
      <c r="B26" s="73" t="str">
        <f>'005 pr. asignavimai'!N27</f>
        <v>Surinktas ir sutvarkytas mišrių komunalinių atliekų kiekis</v>
      </c>
      <c r="C26" s="72" t="str">
        <f>'005 pr. asignavimai'!O27</f>
        <v>t</v>
      </c>
      <c r="D26" s="72">
        <f>'005 pr. asignavimai'!P27</f>
        <v>7000</v>
      </c>
      <c r="E26" s="72">
        <f>'005 pr. asignavimai'!Q27</f>
        <v>7000</v>
      </c>
      <c r="F26" s="92">
        <f>'005 pr. asignavimai'!R27</f>
        <v>7000</v>
      </c>
      <c r="G26" s="175"/>
    </row>
    <row r="27" spans="1:7" ht="30" x14ac:dyDescent="0.2">
      <c r="A27" s="72" t="str">
        <f>'005 pr. asignavimai'!M28</f>
        <v>V-005-01-02-01-02 (VB)</v>
      </c>
      <c r="B27" s="73" t="str">
        <f>'005 pr. asignavimai'!N28</f>
        <v>Surinktas ir sutvarkytas naudotų padangų, kurių turėtojo nustatyti neįmanoma arba kuris neegzistuoja, kiekis</v>
      </c>
      <c r="C27" s="72" t="str">
        <f>'005 pr. asignavimai'!O28</f>
        <v>t</v>
      </c>
      <c r="D27" s="72">
        <f>'005 pr. asignavimai'!P28</f>
        <v>40</v>
      </c>
      <c r="E27" s="72">
        <f>'005 pr. asignavimai'!Q28</f>
        <v>40</v>
      </c>
      <c r="F27" s="92">
        <f>'005 pr. asignavimai'!R28</f>
        <v>40</v>
      </c>
      <c r="G27" s="176"/>
    </row>
  </sheetData>
  <mergeCells count="18">
    <mergeCell ref="B21:F21"/>
    <mergeCell ref="D6:F6"/>
    <mergeCell ref="C1:G1"/>
    <mergeCell ref="C2:G2"/>
    <mergeCell ref="C3:G3"/>
    <mergeCell ref="B25:F25"/>
    <mergeCell ref="B6:C6"/>
    <mergeCell ref="A5:G5"/>
    <mergeCell ref="G25:G27"/>
    <mergeCell ref="G6:G7"/>
    <mergeCell ref="G9:G10"/>
    <mergeCell ref="G11:G20"/>
    <mergeCell ref="G21:G22"/>
    <mergeCell ref="G23:G24"/>
    <mergeCell ref="A6:A7"/>
    <mergeCell ref="B9:F9"/>
    <mergeCell ref="B23:F23"/>
    <mergeCell ref="B11:F11"/>
  </mergeCells>
  <phoneticPr fontId="6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005 pr. asignavimai</vt:lpstr>
      <vt:lpstr>005 pr.vert.krit.suvestinė</vt:lpstr>
      <vt:lpstr>'005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2023-01-13T09:57:14Z</dcterms:modified>
</cp:coreProperties>
</file>