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C:\Users\Zose\Desktop\"/>
    </mc:Choice>
  </mc:AlternateContent>
  <bookViews>
    <workbookView xWindow="0" yWindow="0" windowWidth="28800" windowHeight="12030" tabRatio="739"/>
  </bookViews>
  <sheets>
    <sheet name="pajamos (1)" sheetId="11" r:id="rId1"/>
    <sheet name=" imokos(2)" sheetId="12" r:id="rId2"/>
    <sheet name="savivaldybės funkcijos(3)" sheetId="24" r:id="rId3"/>
    <sheet name="v-f (4)" sheetId="35" r:id="rId4"/>
    <sheet name="ugd_reikmems(5)" sheetId="17" r:id="rId5"/>
    <sheet name="kt_ dotacijos (6)" sheetId="21" r:id="rId6"/>
    <sheet name="biud_ist_pajamos (7)" sheetId="33" r:id="rId7"/>
    <sheet name="programos(9)" sheetId="6" r:id="rId8"/>
  </sheets>
  <definedNames>
    <definedName name="_xlnm.Print_Area" localSheetId="4">'ugd_reikmems(5)'!$A$1:$G$17</definedName>
    <definedName name="_xlnm.Print_Titles" localSheetId="1">' imokos(2)'!$8:$8</definedName>
    <definedName name="_xlnm.Print_Titles" localSheetId="6">'biud_ist_pajamos (7)'!$8:$8</definedName>
    <definedName name="_xlnm.Print_Titles" localSheetId="5">'kt_ dotacijos (6)'!$8:$8</definedName>
    <definedName name="_xlnm.Print_Titles" localSheetId="0">'pajamos (1)'!$8:$8</definedName>
    <definedName name="_xlnm.Print_Titles" localSheetId="2">'savivaldybės funkcijos(3)'!$8:$8</definedName>
    <definedName name="_xlnm.Print_Titles" localSheetId="4">'ugd_reikmems(5)'!$8:$8</definedName>
    <definedName name="_xlnm.Print_Titles" localSheetId="3">'v-f (4)'!$8:$8</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14" i="6" l="1"/>
  <c r="D32" i="12"/>
  <c r="E32" i="12"/>
  <c r="F32" i="12"/>
  <c r="C31" i="12"/>
  <c r="E34" i="33"/>
  <c r="F34" i="33"/>
  <c r="E33" i="33"/>
  <c r="F33" i="33"/>
  <c r="D12" i="6" l="1"/>
  <c r="E12" i="6"/>
  <c r="C23" i="11" l="1"/>
  <c r="C10" i="11"/>
  <c r="F10" i="35"/>
  <c r="E10" i="35"/>
  <c r="E11" i="35" l="1"/>
  <c r="F11" i="35"/>
  <c r="E26" i="21" l="1"/>
  <c r="F26" i="21"/>
  <c r="E25" i="21"/>
  <c r="F25" i="21"/>
  <c r="D15" i="6"/>
  <c r="E15" i="6"/>
  <c r="D13" i="6"/>
  <c r="E13" i="6"/>
  <c r="D11" i="6"/>
  <c r="E11" i="6"/>
  <c r="D10" i="6" l="1"/>
  <c r="E10" i="6"/>
  <c r="E24" i="21"/>
  <c r="F24" i="21"/>
  <c r="F27" i="21" s="1"/>
  <c r="E65" i="24"/>
  <c r="F65" i="24"/>
  <c r="E27" i="21" l="1"/>
  <c r="E64" i="24"/>
  <c r="F64" i="24"/>
  <c r="E68" i="24"/>
  <c r="F68" i="24"/>
  <c r="E67" i="24"/>
  <c r="D14" i="6" s="1"/>
  <c r="F67" i="24"/>
  <c r="E66" i="24"/>
  <c r="F66" i="24"/>
  <c r="E63" i="24"/>
  <c r="F63" i="24"/>
  <c r="E62" i="24"/>
  <c r="F62" i="24"/>
  <c r="E37" i="24"/>
  <c r="F37" i="24"/>
  <c r="E69" i="24" l="1"/>
  <c r="F69" i="24"/>
  <c r="E31" i="33"/>
  <c r="F31" i="33"/>
  <c r="C26" i="12"/>
  <c r="E32" i="33" l="1"/>
  <c r="F32" i="33"/>
  <c r="E30" i="33"/>
  <c r="F30" i="33"/>
  <c r="C24" i="12"/>
  <c r="C28" i="12" l="1"/>
  <c r="C20" i="12" l="1"/>
  <c r="C25" i="12"/>
  <c r="C17" i="12"/>
  <c r="C16" i="12"/>
  <c r="C13" i="12"/>
  <c r="C11" i="12"/>
  <c r="C9" i="12"/>
  <c r="C29" i="12" l="1"/>
  <c r="C23" i="12"/>
  <c r="C14" i="12"/>
  <c r="C15" i="12"/>
  <c r="C10" i="12"/>
  <c r="F17" i="17" l="1"/>
  <c r="E9" i="6" s="1"/>
  <c r="C30" i="12" l="1"/>
  <c r="C27" i="12"/>
  <c r="C12" i="12" l="1"/>
  <c r="C18" i="12"/>
  <c r="C19" i="12"/>
  <c r="C21" i="12"/>
  <c r="C22" i="12"/>
  <c r="E17" i="17" l="1"/>
  <c r="D9" i="6" s="1"/>
  <c r="E18" i="17"/>
  <c r="F18" i="17"/>
  <c r="D16" i="6" l="1"/>
  <c r="E16" i="6"/>
  <c r="F71" i="24" l="1"/>
  <c r="E71" i="24"/>
  <c r="C32" i="12" l="1"/>
  <c r="E18" i="6" l="1"/>
  <c r="D18" i="6"/>
</calcChain>
</file>

<file path=xl/sharedStrings.xml><?xml version="1.0" encoding="utf-8"?>
<sst xmlns="http://schemas.openxmlformats.org/spreadsheetml/2006/main" count="520" uniqueCount="257">
  <si>
    <t>Eil.   Nr.</t>
  </si>
  <si>
    <t>Iš viso</t>
  </si>
  <si>
    <t>iš jų darbo užmokesčiui</t>
  </si>
  <si>
    <t>Savivaldybės administracija</t>
  </si>
  <si>
    <t>IŠ VISO:</t>
  </si>
  <si>
    <t xml:space="preserve">Programos pavadinimas </t>
  </si>
  <si>
    <t>Lopšelis-darželis „Raudonkepuraitė“</t>
  </si>
  <si>
    <t>Lopšelis-darželis „Saulutė“</t>
  </si>
  <si>
    <t>Programos kodas</t>
  </si>
  <si>
    <t>Įstaigos pavadinimas</t>
  </si>
  <si>
    <t>Eil.Nr.</t>
  </si>
  <si>
    <t>Pajamų pavadinimas</t>
  </si>
  <si>
    <t>IŠ VISO</t>
  </si>
  <si>
    <t>Ekonominės ir projektinės veiklos programa</t>
  </si>
  <si>
    <t xml:space="preserve"> </t>
  </si>
  <si>
    <t>Įmokos už išlaikymą švietimo, socialinės apsaugos ir kitose įstaigose</t>
  </si>
  <si>
    <t>Programos kodas, pavadinimas</t>
  </si>
  <si>
    <t xml:space="preserve">Asignavimų valdytojo pavadinimas </t>
  </si>
  <si>
    <t>Priemonės pavadinimas</t>
  </si>
  <si>
    <t>Socialiai saugios ir sveikos aplinkos kūrimo programa</t>
  </si>
  <si>
    <t>Infrastruktūros objektų priežiūros ir ūkinių subjektų rėmimo programa</t>
  </si>
  <si>
    <t>Eil. Nr.</t>
  </si>
  <si>
    <t xml:space="preserve">Specialiojo ugdymo centras </t>
  </si>
  <si>
    <t xml:space="preserve">              IŠ VISO:</t>
  </si>
  <si>
    <t>tūkst. Eur</t>
  </si>
  <si>
    <t xml:space="preserve">IŠ VISO ASIGNAVIMŲ </t>
  </si>
  <si>
    <t xml:space="preserve">                                                                                                                                               Plungės rajono savivaldybės </t>
  </si>
  <si>
    <t>Dotacijos:</t>
  </si>
  <si>
    <t>iš jų: paskolų grąžinimas</t>
  </si>
  <si>
    <t>IŠ VISO ASIGNAVIMŲ (9eil.-10eil.)</t>
  </si>
  <si>
    <t>Pajamos už prekes ir paslaugas</t>
  </si>
  <si>
    <t>Pajamos už ilgalaikio ir trumpalaikio materialiojo turto nuomą</t>
  </si>
  <si>
    <t>iš jų - paskolų grąžinimas</t>
  </si>
  <si>
    <t>Europos Sąjungos, kitos tarptautinės finansinės paramos  lėšos</t>
  </si>
  <si>
    <t>Ugdymo kokybės, sporto ir modernios aplinkos užtikrinimo programa</t>
  </si>
  <si>
    <t xml:space="preserve">Iš viso </t>
  </si>
  <si>
    <t>Kultūros ir turizmo programa</t>
  </si>
  <si>
    <t>1.</t>
  </si>
  <si>
    <t>2.</t>
  </si>
  <si>
    <t>3.</t>
  </si>
  <si>
    <t>4.</t>
  </si>
  <si>
    <t>5.</t>
  </si>
  <si>
    <t>6.</t>
  </si>
  <si>
    <t>7.</t>
  </si>
  <si>
    <t>8.</t>
  </si>
  <si>
    <t>9.</t>
  </si>
  <si>
    <t>10.</t>
  </si>
  <si>
    <t>11.</t>
  </si>
  <si>
    <t>13.</t>
  </si>
  <si>
    <t>16.</t>
  </si>
  <si>
    <t xml:space="preserve">Plungės rajono savivaldybės </t>
  </si>
  <si>
    <t>2 priedas</t>
  </si>
  <si>
    <t>3 priedas</t>
  </si>
  <si>
    <t>5 priedas</t>
  </si>
  <si>
    <t>6 priedas</t>
  </si>
  <si>
    <t xml:space="preserve">                                       </t>
  </si>
  <si>
    <t xml:space="preserve">                        </t>
  </si>
  <si>
    <t>7 priedas</t>
  </si>
  <si>
    <t>9 priedas</t>
  </si>
  <si>
    <t xml:space="preserve">                                                                                                                 1 priedas</t>
  </si>
  <si>
    <t xml:space="preserve">                                                                                                                                 sprendimo Nr. T1-</t>
  </si>
  <si>
    <t>sprendimo Nr. T1-</t>
  </si>
  <si>
    <t>PLUNGĖS RAJONO SAVIVALDYBĖS 2023 METŲ BIUDŽETO PAJAMŲ PAKEITIMAI (PADIDINTA+, SUMAŽINTA -)</t>
  </si>
  <si>
    <t>BIUDŽETINIŲ ĮSTAIGŲ  PAJAMŲ UŽ PREKES, TEIKIAMAS PASLAUGAS IR TURTO NUOMĄ ĮMOKŲ 2023 M.  Į SAVIVALDYBĖS BIUDŽETĄ PAKEITIMAI (PADIDINTA+, SUMAŽINTA -)</t>
  </si>
  <si>
    <t>ASIGNAVIMŲ SAVARANKIŠKOSIOMS SAVIVALDYBĖS FUNKCIJOMS VYKDYTI 2023 METAIS PASKIRSTYMO PAKEITIMAI (PADIDINTA+, SUMAŽINTA -)</t>
  </si>
  <si>
    <t>2023 METŲ VALSTYBĖS BIUDŽETO SPECIALIOSIOS TIKSLINĖS DOTACIJOS,  SKIRIAMOS UGDYMO REIKMĖMS FINANSUOTI, PASKIRSTYMO PAKEITIMAI (PADIDINTA+, SUMAŽINTA -)</t>
  </si>
  <si>
    <t>2023 METŲ KITŲ  DOTACIJŲ PASKIRSTYMO PAKEITIMAI (PADIDINTA+, SUMAŽINTA -)</t>
  </si>
  <si>
    <t>2023 METŲ BIUDŽETINIŲ ĮSTAIGŲ GAUNAMŲ LĖŠŲ IR PAJAMŲ UŽ NUOMĄ  PASKIRSTYMO PAKEITIMAI (PADIDINTA+, SUMAŽINTA -)</t>
  </si>
  <si>
    <t>8.30.</t>
  </si>
  <si>
    <t>Kulių gimnazija</t>
  </si>
  <si>
    <t>Liepijų mokykla</t>
  </si>
  <si>
    <t>„Ryto“ pagrindinė mokykla</t>
  </si>
  <si>
    <t>„Saulės“  gimnazija</t>
  </si>
  <si>
    <t>Senamiesčio mokykla</t>
  </si>
  <si>
    <t>21.</t>
  </si>
  <si>
    <t>001</t>
  </si>
  <si>
    <t>Kulių gimnazijos veikla (TP)</t>
  </si>
  <si>
    <t>Liepijų mokyklos veikla (TP)</t>
  </si>
  <si>
    <t>„Ryto“ pagrindinės mokyklos veikla (TP)</t>
  </si>
  <si>
    <t>„Saulės“  gimnazijos veikla (TP)</t>
  </si>
  <si>
    <t>Senamiesčio mokyklos veikla (TP)</t>
  </si>
  <si>
    <t>Lopšelio-darželio „Raudonkepuraitė“ veikla (TP)</t>
  </si>
  <si>
    <t>Lopšelio-darželio „Saulutė“ veikla (TP)</t>
  </si>
  <si>
    <t>002</t>
  </si>
  <si>
    <t>004</t>
  </si>
  <si>
    <t>006</t>
  </si>
  <si>
    <t>49.</t>
  </si>
  <si>
    <t>Ugdymo kokybės užtikrinimas (TP)</t>
  </si>
  <si>
    <t>008</t>
  </si>
  <si>
    <t>Iš viso 001 programai</t>
  </si>
  <si>
    <t>Iš viso 002 programai</t>
  </si>
  <si>
    <t>Iš viso 004 programai</t>
  </si>
  <si>
    <t>Iš viso 006 programai</t>
  </si>
  <si>
    <t>Iš viso 008 programai</t>
  </si>
  <si>
    <t>Specialiojo ugdymo centro veikla (TP)</t>
  </si>
  <si>
    <t>Plungės rajono savivaldybės administracija</t>
  </si>
  <si>
    <t>Lopšelis-darželis „Vyturėlis“</t>
  </si>
  <si>
    <t>Lopšelio-darželio „Vyturėlis“ veikla (TP)</t>
  </si>
  <si>
    <t>PLUNGĖS RAJONO SAVIVALDYBĖS 2023 METŲ BIUDŽETO ASIGNAVIMŲ PASKIRSTYMAS PAGAL  2023-2025 METŲ STRATEGINIO VEIKLOS PLANO PROGRAMAS  PAKEITIMAI (PADIDINTA+, SUMAŽINTA -)</t>
  </si>
  <si>
    <t>17.</t>
  </si>
  <si>
    <t>Lopšelis-darželis „Rūtelė“</t>
  </si>
  <si>
    <t>Lopšelio-darželio „Rūtelė“ veikla (TP)</t>
  </si>
  <si>
    <t>19.</t>
  </si>
  <si>
    <t>Plungės paslaugų ir švietimo pagalbos centras</t>
  </si>
  <si>
    <t>Plungės paslaugų ir švietimo pagalbos centro veikla (TP)</t>
  </si>
  <si>
    <t>12.</t>
  </si>
  <si>
    <t>15.</t>
  </si>
  <si>
    <t>Alsėdžių Stanislovo Narutavičiaus gimnazija</t>
  </si>
  <si>
    <t>Alsėdžių Stanislovo Narutavičiaus gimnazijos veikla (TP)</t>
  </si>
  <si>
    <t>Akademiko Adolfo Jucio progimnazija</t>
  </si>
  <si>
    <t>Akademiko Adolfo Jucio progimnazijos veikla (TP)</t>
  </si>
  <si>
    <t>Žemaičių Kalvarijos M.Valančiaus gimnazija</t>
  </si>
  <si>
    <t>Žemaičių Kalvarijos M.Valančiaus gimnazijos veikla (TP)</t>
  </si>
  <si>
    <t>14.</t>
  </si>
  <si>
    <t>„Babrungo“ progimnazija</t>
  </si>
  <si>
    <t>„Babrungo“ progimnazijos veikla (TP)</t>
  </si>
  <si>
    <t>Lopšelis-darželis „Nykštukas“</t>
  </si>
  <si>
    <t>Lopšelio-darželio „Nykštukas“ veikla (TP)</t>
  </si>
  <si>
    <t>Socialinės reabilitacijos paslaugų neįgaliesiems bendruomenėje teikimas (TP)</t>
  </si>
  <si>
    <t>49.57.</t>
  </si>
  <si>
    <t>Dalyvaujamojo biudžeto įgyvendinimas (PP)</t>
  </si>
  <si>
    <t>Investicijų ir kitų projektų skirtų 2014-2020 m. nacionalinei pažangos programai/ ES fondų investicijų programai, vykdymas (TE) (ES lėšos)</t>
  </si>
  <si>
    <t>Platelių meno mokykla</t>
  </si>
  <si>
    <t>Platelių meno mokyklos veikla (TP)</t>
  </si>
  <si>
    <t>31.</t>
  </si>
  <si>
    <t>007</t>
  </si>
  <si>
    <t>Iš viso 007 programai</t>
  </si>
  <si>
    <t>Savivaldybės veiklos valdymo programa</t>
  </si>
  <si>
    <t>M.Oginskio meno mokykla</t>
  </si>
  <si>
    <t>M.Oginskio meno mokyklos veikla (TP)</t>
  </si>
  <si>
    <t>18.</t>
  </si>
  <si>
    <t>22.</t>
  </si>
  <si>
    <t>23.</t>
  </si>
  <si>
    <t>20.</t>
  </si>
  <si>
    <t>Plungės socialinių paslaugų centras</t>
  </si>
  <si>
    <t>Plungės socialinių paslaugų centro veikla (TP)</t>
  </si>
  <si>
    <t>Plungės krizių centras</t>
  </si>
  <si>
    <t>Plungės krizių centro veikla (TP)</t>
  </si>
  <si>
    <t>37.</t>
  </si>
  <si>
    <t>Plungės rajono savivaldybės viešoji biblioteka</t>
  </si>
  <si>
    <t>Plungės rajono savivaldybės viešosios bibliotekos veikla (TP)</t>
  </si>
  <si>
    <t>26.</t>
  </si>
  <si>
    <t>Žemaičių dailės muziejus</t>
  </si>
  <si>
    <t>Plungės turizmo informacijos centras</t>
  </si>
  <si>
    <t xml:space="preserve">Žemaičių dailės muziejus </t>
  </si>
  <si>
    <t>Žemaičių dailės muziejaus veikla (TP)</t>
  </si>
  <si>
    <t>24.</t>
  </si>
  <si>
    <t>25.</t>
  </si>
  <si>
    <t>32.</t>
  </si>
  <si>
    <t>8.39.</t>
  </si>
  <si>
    <t xml:space="preserve"> kompensacijoms už būsto suteikimą užsieniečiams, pasitraukusiems iš Ukrainos dėl Rusijos Federacijos karinės agresijos, finansuoti   </t>
  </si>
  <si>
    <t>Biudžetinių įstaigų pajamos už prekes ir paslaugas</t>
  </si>
  <si>
    <t>Socialinėms pašalpoms ir kompensacijoms skaičiuoti ir mokėti (TP)</t>
  </si>
  <si>
    <t>38.</t>
  </si>
  <si>
    <t>Socialinės paramos organizavimas užsieniečių integracijai (TP)</t>
  </si>
  <si>
    <t>Savivaldybės infrastruktūros objektų planavimas,  remontas ir priežiūra (TP)</t>
  </si>
  <si>
    <t>49.52.</t>
  </si>
  <si>
    <t>46.</t>
  </si>
  <si>
    <t>Žlibinų kultūros centras</t>
  </si>
  <si>
    <t>Žlibinų kultūros centro veikla (TP)</t>
  </si>
  <si>
    <t>29.</t>
  </si>
  <si>
    <t>Specialiojo ugdymo  centras</t>
  </si>
  <si>
    <t>49.16.</t>
  </si>
  <si>
    <t>Investicijų ir kitų projektų, skirtų 2014-2020 m. nacionalinei pažangos programai/ES fondų investicijų programai, vykdymas (TE) (savivaldybės biudžeto lėšos)</t>
  </si>
  <si>
    <t>8.49.</t>
  </si>
  <si>
    <t>8.50.</t>
  </si>
  <si>
    <t xml:space="preserve">savivaldybių administracijoms išlaidoms, patirtoms 2023 metais teikiant piniginę socialinę paramą, skiriamą vadovaujantis Lietuvos Respublikos piniginės socialinės paramos nepasiturintiems gyventojams įstatymu užsieniečiams, pasitraukusiems iš Ukrainos  dėl  Rusijos federacijos karinių veiksmų Ukrainoje, padengti </t>
  </si>
  <si>
    <t xml:space="preserve">savivaldybių administracijoms išlaidoms, patirtoms 2023 m. mokant laidojimo pašalpą pagal Lietuvos Respublikos paramos mirties atveju įsatymą ir teikiant socialinę paramą mokiniams pagal Lietuvos Respublikos socialinės paramos mokiniams įstatymą užsieniečiams, pasitraukusiems iš Ukrainos dėl Rusijos federacijos karinių veiksmų Ukrainoje, padengti </t>
  </si>
  <si>
    <t>49.46.</t>
  </si>
  <si>
    <t>Plungės rajono seniūnijų veikla (TP)</t>
  </si>
  <si>
    <t>Gyventojų pajamų mokestis</t>
  </si>
  <si>
    <t xml:space="preserve">tarybos 2023 m. gruodžio 21  d. </t>
  </si>
  <si>
    <t xml:space="preserve">tarybos 2023 m. gruodžio 21 d. </t>
  </si>
  <si>
    <t xml:space="preserve">                                                                                                                                                 tarybos 2023 m. gruodžio 21 d. </t>
  </si>
  <si>
    <t>Šateikių kultūros centras</t>
  </si>
  <si>
    <t>Šateikių kultūros centro veikla (TP)</t>
  </si>
  <si>
    <t>28.</t>
  </si>
  <si>
    <t>Specialiojo ugdymo centras</t>
  </si>
  <si>
    <t>Plungės sporto ir rekreacijos centras</t>
  </si>
  <si>
    <t>Plungės sporto ir rekreacijos centro veikla (TP)</t>
  </si>
  <si>
    <t>Plungės sporto ir rekreacijos centras (Universalaus sporto ir sveikatingumo kompleksas)</t>
  </si>
  <si>
    <t>Lopšelis-darželis „Pasaka“</t>
  </si>
  <si>
    <t>Lopšelio-darželio „Pasaka“ veikla (TP)</t>
  </si>
  <si>
    <t>33.</t>
  </si>
  <si>
    <t>Plungės turizmo informacijos centro veikla (TP)</t>
  </si>
  <si>
    <t>30.</t>
  </si>
  <si>
    <t>39.</t>
  </si>
  <si>
    <t>40.</t>
  </si>
  <si>
    <t>Parko priežiūra (TP)</t>
  </si>
  <si>
    <t>Investicijų ir kitų projektų, skirtų 2014-2020 m. nacionalinei pažangos programai/ ES fondų investicijų programai, vykdymas (TE) (savivaldybės biudžeto lėšos)</t>
  </si>
  <si>
    <t>43.</t>
  </si>
  <si>
    <t>Kulių kultūros centras</t>
  </si>
  <si>
    <t>Kulių kultūros centro veikla (TP)</t>
  </si>
  <si>
    <t>27.</t>
  </si>
  <si>
    <t>47.</t>
  </si>
  <si>
    <t>Mokslo rėmimo programos įgyvendinimas (TP)</t>
  </si>
  <si>
    <t>49.2.</t>
  </si>
  <si>
    <t>49.4.</t>
  </si>
  <si>
    <t>49.10.</t>
  </si>
  <si>
    <t>49.13.</t>
  </si>
  <si>
    <t>Projektinės veiklos organizavimas (TP)</t>
  </si>
  <si>
    <t>Tęstinių investicijų ir kitų projektų vykdymas (pereinamojo laikotarpio) (TI) (skolintos lėšos)</t>
  </si>
  <si>
    <t>49.14.</t>
  </si>
  <si>
    <t>Investicijų ir kitų projektų, skirtų 2014-2020 m. nacionalinei pažangos programai/ES fondų investicijų programai, vykdymas(TE) (skolintos lėšos)</t>
  </si>
  <si>
    <t>Kultūros vertybių apsaugos organizavimas (TP)</t>
  </si>
  <si>
    <t>Architektūros ir teritorijų planavimo proceso organizavimas (TP)</t>
  </si>
  <si>
    <t>Savivaldybės infrastruktūros objektų pagerinimo ir plėtros projektinės dokumentacijos rengimas (PP)</t>
  </si>
  <si>
    <t>Savivaldybės teikiamos paramos organizavimas  (TP)</t>
  </si>
  <si>
    <t>003</t>
  </si>
  <si>
    <t>49.21</t>
  </si>
  <si>
    <t>49.22.</t>
  </si>
  <si>
    <t>49.23.</t>
  </si>
  <si>
    <t>49.24.</t>
  </si>
  <si>
    <t>49.28.</t>
  </si>
  <si>
    <t>49.31.</t>
  </si>
  <si>
    <t>Vaikų dienos centrų programų rėmimas (TP)</t>
  </si>
  <si>
    <t>49.44.</t>
  </si>
  <si>
    <t>Savivaldybės tarybos veikla (TP)</t>
  </si>
  <si>
    <t>Savivaldybės administracijos veikla (TP)</t>
  </si>
  <si>
    <t>49.45.</t>
  </si>
  <si>
    <t>49.54.</t>
  </si>
  <si>
    <t>Savivaldybės vietinės reikšmės keliams (gatvėms) tiesti, taisyti, prižiūrėti ir saugaus eismo sąlygoms užtikrinti (TP)</t>
  </si>
  <si>
    <t>49.26.</t>
  </si>
  <si>
    <t>Socialinėms paslaugoms (TP)</t>
  </si>
  <si>
    <t>Plungės Socialinių paslaugų centro veikla (TP)</t>
  </si>
  <si>
    <t>52.</t>
  </si>
  <si>
    <t>8.28.</t>
  </si>
  <si>
    <t>asmeninei pagalbai teikti ir administruoti</t>
  </si>
  <si>
    <t>8.37.</t>
  </si>
  <si>
    <t xml:space="preserve">vaikų, atvykusių į Lietuvos Respubliką iš Ukrainos dėl Rusijos federacijos karinių veiksmų Ukrainoje, ugdymui ir pavėžėjimui į mokyklą ir atgal finansuoti </t>
  </si>
  <si>
    <t>8.51</t>
  </si>
  <si>
    <t>Plungės „Babrungo“ progimnazijos veikla (TP)</t>
  </si>
  <si>
    <t>Plungės rajono savivaldybės visuomenės sveikatos biuras</t>
  </si>
  <si>
    <t>Plungės rajono savivaldybės visuomenės sveikatos biuro veikla (TP)</t>
  </si>
  <si>
    <t>49.19.</t>
  </si>
  <si>
    <t>Plungės dekanato aptarnaujamų parapijų rėmimas (TP)</t>
  </si>
  <si>
    <t>48.</t>
  </si>
  <si>
    <t>Savivaldybės Kontrolės ir audito tarnyba</t>
  </si>
  <si>
    <t>Savivaldybės Kontrolės ir audito tarnybos darbo užtikrinimas (TP)</t>
  </si>
  <si>
    <t>49.6.</t>
  </si>
  <si>
    <t>VšĮ "Plungės futbolas" programos įgyvendinimas (TP)</t>
  </si>
  <si>
    <t>Iš viso 003 programai</t>
  </si>
  <si>
    <t>49.34.</t>
  </si>
  <si>
    <t>VšĮ Plungės rajono savivaldybės ligoninės programos įgyvendinimas (PP)</t>
  </si>
  <si>
    <t>Plungės specialiojo ugdymo centro veikla (TP)</t>
  </si>
  <si>
    <t>49.32.</t>
  </si>
  <si>
    <t>Savivaldybės įstaigoms reikalingų specialybių darbuotojų  finansinis skatinimas (PP)</t>
  </si>
  <si>
    <t>8.38.</t>
  </si>
  <si>
    <t xml:space="preserve"> vienkartinėms išmokoms įsikurti gyvenamojoje vietoje savivaldybės teritorijoje ir (ar) mėnesinėms kompensacijoms atlyginimui švietimo teikėjui už  vaiko, ugdymo pagal ikimokyklinio ar priešmokyklinio ugdymo programas, išlaikymą apmokėti mokėti ir administruoti </t>
  </si>
  <si>
    <r>
      <t xml:space="preserve">savivaldybių administracijoms 2023 m., siekiant padengti jų išlaidas, patirtas teikiant specialiąsias socialines paslaugas </t>
    </r>
    <r>
      <rPr>
        <sz val="11"/>
        <color rgb="FF000000"/>
        <rFont val="Times New Roman"/>
        <family val="1"/>
        <charset val="186"/>
      </rPr>
      <t>u</t>
    </r>
    <r>
      <rPr>
        <sz val="11"/>
        <rFont val="Times New Roman"/>
        <family val="1"/>
        <charset val="186"/>
      </rPr>
      <t>žsieniečiams, pasitraukusiems iš Ukrainos dėl Rusijos Federacijos karinių veiksmų Ukrainoje</t>
    </r>
    <r>
      <rPr>
        <sz val="11"/>
        <color rgb="FFFF0000"/>
        <rFont val="Times New Roman"/>
        <family val="1"/>
        <charset val="186"/>
      </rPr>
      <t xml:space="preserve"> </t>
    </r>
  </si>
  <si>
    <t>Teritorijų planavimo programa</t>
  </si>
  <si>
    <t>4 priedas</t>
  </si>
  <si>
    <t>2023 METŲ VALSTYBĖS BIUDŽETO SPECIALIOSIOS TIKSLINĖS DOTACIJOS,  SKIRIAMOS VALSTYBINĖMS (VALSTYBĖS PERDUOTOMS SAVIVALDYBĖMS) FUNKCIJOMS ATLIKTI, PASKIRSTYMO) PAKEITIMAI (PADIDINTA+, SUMAŽINTA -)</t>
  </si>
  <si>
    <t>Socialinėms išmokoms ir kompensacijoms skaičiuoti ir mokėti (TP)</t>
  </si>
  <si>
    <t>8.1.</t>
  </si>
  <si>
    <t>socialinėms išmokoms ir kompensacijoms skaičiuoti ir mokėti</t>
  </si>
  <si>
    <t xml:space="preserve">Savivaldybės administracija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</si>
</sst>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 #,##0.00\ &quot;Lt&quot;_-;\-* #,##0.00\ &quot;Lt&quot;_-;_-* &quot;-&quot;??\ &quot;Lt&quot;_-;_-@_-"/>
    <numFmt numFmtId="165" formatCode="_-* #,##0.00\ _L_t_-;\-* #,##0.00\ _L_t_-;_-* &quot;-&quot;??\ _L_t_-;_-@_-"/>
    <numFmt numFmtId="166" formatCode="_(* #,##0.00_);_(* \(#,##0.00\);_(* &quot;-&quot;??_);_(@_)"/>
    <numFmt numFmtId="167" formatCode="0.0"/>
    <numFmt numFmtId="168" formatCode="0.000"/>
  </numFmts>
  <fonts count="15" x14ac:knownFonts="1">
    <font>
      <sz val="10"/>
      <name val="Arial"/>
      <charset val="186"/>
    </font>
    <font>
      <sz val="11"/>
      <name val="Times New Roman"/>
      <family val="1"/>
      <charset val="186"/>
    </font>
    <font>
      <b/>
      <sz val="11"/>
      <name val="Times New Roman"/>
      <family val="1"/>
      <charset val="186"/>
    </font>
    <font>
      <sz val="11"/>
      <color indexed="9"/>
      <name val="Times New Roman"/>
      <family val="1"/>
      <charset val="186"/>
    </font>
    <font>
      <b/>
      <sz val="11"/>
      <color indexed="9"/>
      <name val="Times New Roman"/>
      <family val="1"/>
      <charset val="186"/>
    </font>
    <font>
      <u/>
      <sz val="11"/>
      <name val="Times New Roman"/>
      <family val="1"/>
      <charset val="186"/>
    </font>
    <font>
      <sz val="10"/>
      <name val="Arial"/>
      <family val="2"/>
      <charset val="186"/>
    </font>
    <font>
      <b/>
      <sz val="11"/>
      <color indexed="8"/>
      <name val="Times New Roman"/>
      <family val="1"/>
      <charset val="186"/>
    </font>
    <font>
      <sz val="11"/>
      <color indexed="8"/>
      <name val="Times New Roman"/>
      <family val="1"/>
      <charset val="186"/>
    </font>
    <font>
      <sz val="10"/>
      <name val="Arial"/>
      <family val="2"/>
    </font>
    <font>
      <sz val="10"/>
      <name val="Times New Roman Baltic"/>
      <charset val="186"/>
    </font>
    <font>
      <sz val="11"/>
      <color theme="1"/>
      <name val="Calibri"/>
      <family val="2"/>
      <charset val="186"/>
      <scheme val="minor"/>
    </font>
    <font>
      <sz val="11"/>
      <name val="Times New Roman"/>
      <family val="1"/>
    </font>
    <font>
      <sz val="11"/>
      <color rgb="FF000000"/>
      <name val="Times New Roman"/>
      <family val="1"/>
      <charset val="186"/>
    </font>
    <font>
      <sz val="11"/>
      <color rgb="FFFF0000"/>
      <name val="Times New Roman"/>
      <family val="1"/>
      <charset val="186"/>
    </font>
  </fonts>
  <fills count="2">
    <fill>
      <patternFill patternType="none"/>
    </fill>
    <fill>
      <patternFill patternType="gray125"/>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s>
  <cellStyleXfs count="9">
    <xf numFmtId="0" fontId="0" fillId="0" borderId="0"/>
    <xf numFmtId="166" fontId="9" fillId="0" borderId="0" applyFont="0" applyFill="0" applyBorder="0" applyAlignment="0" applyProtection="0"/>
    <xf numFmtId="165" fontId="9" fillId="0" borderId="0" applyFont="0" applyFill="0" applyBorder="0" applyAlignment="0" applyProtection="0"/>
    <xf numFmtId="164" fontId="6" fillId="0" borderId="0" applyFont="0" applyFill="0" applyBorder="0" applyAlignment="0" applyProtection="0"/>
    <xf numFmtId="164" fontId="10" fillId="0" borderId="0" applyFont="0" applyFill="0" applyBorder="0" applyAlignment="0" applyProtection="0"/>
    <xf numFmtId="0" fontId="10" fillId="0" borderId="0"/>
    <xf numFmtId="0" fontId="9" fillId="0" borderId="0"/>
    <xf numFmtId="0" fontId="11" fillId="0" borderId="0"/>
    <xf numFmtId="0" fontId="10" fillId="0" borderId="0"/>
  </cellStyleXfs>
  <cellXfs count="173">
    <xf numFmtId="0" fontId="0" fillId="0" borderId="0" xfId="0"/>
    <xf numFmtId="0" fontId="1" fillId="0" borderId="1" xfId="0" applyFont="1" applyFill="1" applyBorder="1"/>
    <xf numFmtId="0" fontId="1" fillId="0" borderId="0" xfId="0" applyFont="1" applyFill="1" applyBorder="1"/>
    <xf numFmtId="0" fontId="1" fillId="0" borderId="1" xfId="0" applyFont="1" applyFill="1" applyBorder="1" applyAlignment="1">
      <alignment horizontal="center"/>
    </xf>
    <xf numFmtId="0" fontId="1" fillId="0" borderId="0" xfId="0" applyFont="1" applyFill="1"/>
    <xf numFmtId="0" fontId="1" fillId="0" borderId="1" xfId="0" applyFont="1" applyFill="1" applyBorder="1" applyAlignment="1">
      <alignment horizontal="center" vertical="center" wrapText="1"/>
    </xf>
    <xf numFmtId="0" fontId="1" fillId="0" borderId="0" xfId="0" applyNumberFormat="1" applyFont="1" applyFill="1" applyAlignment="1">
      <alignment vertical="justify"/>
    </xf>
    <xf numFmtId="0" fontId="1" fillId="0" borderId="0" xfId="0" applyFont="1" applyFill="1" applyBorder="1" applyAlignment="1">
      <alignment vertical="center" wrapText="1"/>
    </xf>
    <xf numFmtId="0" fontId="2" fillId="0" borderId="0" xfId="0" applyFont="1" applyFill="1" applyBorder="1" applyAlignment="1">
      <alignment vertical="center" wrapText="1"/>
    </xf>
    <xf numFmtId="167" fontId="1" fillId="0" borderId="0" xfId="0" applyNumberFormat="1" applyFont="1" applyFill="1" applyBorder="1" applyAlignment="1">
      <alignment vertical="center" wrapText="1"/>
    </xf>
    <xf numFmtId="167" fontId="2" fillId="0" borderId="0" xfId="0" applyNumberFormat="1" applyFont="1" applyFill="1" applyBorder="1" applyAlignment="1">
      <alignment vertical="center" wrapText="1"/>
    </xf>
    <xf numFmtId="0" fontId="4" fillId="0" borderId="0" xfId="0" applyFont="1" applyFill="1" applyBorder="1" applyAlignment="1">
      <alignment vertical="center" wrapText="1"/>
    </xf>
    <xf numFmtId="167" fontId="4" fillId="0" borderId="0" xfId="0" applyNumberFormat="1" applyFont="1" applyFill="1" applyBorder="1" applyAlignment="1">
      <alignment vertical="center" wrapText="1"/>
    </xf>
    <xf numFmtId="0" fontId="3" fillId="0" borderId="0" xfId="0" applyFont="1" applyFill="1" applyBorder="1" applyAlignment="1">
      <alignment vertical="center" wrapText="1"/>
    </xf>
    <xf numFmtId="0" fontId="4" fillId="0" borderId="0" xfId="0" quotePrefix="1" applyFont="1" applyFill="1" applyBorder="1" applyAlignment="1">
      <alignment vertical="center" wrapText="1"/>
    </xf>
    <xf numFmtId="167" fontId="3" fillId="0" borderId="0" xfId="0" applyNumberFormat="1" applyFont="1" applyFill="1" applyBorder="1" applyAlignment="1">
      <alignment vertical="center" wrapText="1"/>
    </xf>
    <xf numFmtId="167" fontId="1" fillId="0" borderId="0" xfId="0" applyNumberFormat="1" applyFont="1" applyFill="1"/>
    <xf numFmtId="0" fontId="1" fillId="0" borderId="1" xfId="0" applyFont="1" applyFill="1" applyBorder="1" applyAlignment="1">
      <alignment horizontal="left" wrapText="1"/>
    </xf>
    <xf numFmtId="167" fontId="1" fillId="0" borderId="0" xfId="0" applyNumberFormat="1" applyFont="1" applyFill="1" applyAlignment="1">
      <alignment vertical="justify"/>
    </xf>
    <xf numFmtId="167" fontId="5" fillId="0" borderId="0" xfId="0" applyNumberFormat="1" applyFont="1" applyFill="1" applyAlignment="1">
      <alignment vertical="justify"/>
    </xf>
    <xf numFmtId="0" fontId="1" fillId="0" borderId="2" xfId="0" applyFont="1" applyFill="1" applyBorder="1" applyAlignment="1">
      <alignment horizontal="center"/>
    </xf>
    <xf numFmtId="2" fontId="1" fillId="0" borderId="0" xfId="0" applyNumberFormat="1" applyFont="1" applyFill="1"/>
    <xf numFmtId="0" fontId="1" fillId="0" borderId="0" xfId="0" applyFont="1" applyFill="1" applyAlignment="1"/>
    <xf numFmtId="0" fontId="2" fillId="0" borderId="0" xfId="0" applyFont="1" applyFill="1" applyAlignment="1">
      <alignment horizontal="center"/>
    </xf>
    <xf numFmtId="2" fontId="1" fillId="0" borderId="1" xfId="0" applyNumberFormat="1" applyFont="1" applyFill="1" applyBorder="1" applyAlignment="1">
      <alignment horizontal="center"/>
    </xf>
    <xf numFmtId="0" fontId="1" fillId="0" borderId="0" xfId="0" applyNumberFormat="1" applyFont="1" applyFill="1" applyBorder="1" applyAlignment="1">
      <alignment vertical="justify"/>
    </xf>
    <xf numFmtId="167" fontId="1" fillId="0" borderId="0" xfId="0" applyNumberFormat="1" applyFont="1" applyFill="1" applyBorder="1" applyAlignment="1">
      <alignment vertical="justify"/>
    </xf>
    <xf numFmtId="167" fontId="2" fillId="0" borderId="0" xfId="0" applyNumberFormat="1" applyFont="1" applyFill="1" applyBorder="1" applyAlignment="1">
      <alignment vertical="justify"/>
    </xf>
    <xf numFmtId="0" fontId="7" fillId="0" borderId="0" xfId="0" applyFont="1" applyFill="1" applyBorder="1" applyAlignment="1">
      <alignment vertical="center" wrapText="1"/>
    </xf>
    <xf numFmtId="167" fontId="7" fillId="0" borderId="0" xfId="0" applyNumberFormat="1" applyFont="1" applyFill="1" applyBorder="1" applyAlignment="1">
      <alignment vertical="center" wrapText="1"/>
    </xf>
    <xf numFmtId="0" fontId="7" fillId="0" borderId="0" xfId="0" quotePrefix="1" applyFont="1" applyFill="1" applyBorder="1" applyAlignment="1">
      <alignment vertical="center" wrapText="1"/>
    </xf>
    <xf numFmtId="167" fontId="8" fillId="0" borderId="0" xfId="0" applyNumberFormat="1" applyFont="1" applyFill="1" applyBorder="1" applyAlignment="1">
      <alignment vertical="center" wrapText="1"/>
    </xf>
    <xf numFmtId="0" fontId="1" fillId="0" borderId="0" xfId="0" applyNumberFormat="1" applyFont="1" applyFill="1" applyBorder="1" applyAlignment="1">
      <alignment vertical="center" wrapText="1"/>
    </xf>
    <xf numFmtId="0" fontId="1" fillId="0" borderId="0" xfId="0" applyFont="1" applyFill="1" applyBorder="1" applyAlignment="1">
      <alignment horizontal="center"/>
    </xf>
    <xf numFmtId="0" fontId="1" fillId="0" borderId="0" xfId="0" applyFont="1" applyFill="1" applyBorder="1" applyAlignment="1">
      <alignment wrapText="1"/>
    </xf>
    <xf numFmtId="167" fontId="1" fillId="0" borderId="0" xfId="0" applyNumberFormat="1" applyFont="1" applyFill="1" applyBorder="1" applyAlignment="1">
      <alignment wrapText="1"/>
    </xf>
    <xf numFmtId="0" fontId="1" fillId="0" borderId="0" xfId="0" applyNumberFormat="1" applyFont="1" applyFill="1" applyAlignment="1">
      <alignment horizontal="right" vertical="justify"/>
    </xf>
    <xf numFmtId="0" fontId="1" fillId="0" borderId="1" xfId="0" applyNumberFormat="1" applyFont="1" applyFill="1" applyBorder="1" applyAlignment="1">
      <alignment horizontal="center"/>
    </xf>
    <xf numFmtId="0" fontId="1" fillId="0" borderId="1" xfId="0" applyFont="1" applyFill="1" applyBorder="1" applyAlignment="1">
      <alignment wrapText="1"/>
    </xf>
    <xf numFmtId="0" fontId="2" fillId="0" borderId="1" xfId="0" applyFont="1" applyFill="1" applyBorder="1" applyAlignment="1">
      <alignment wrapText="1"/>
    </xf>
    <xf numFmtId="0" fontId="1" fillId="0" borderId="5" xfId="0" applyFont="1" applyFill="1" applyBorder="1" applyAlignment="1">
      <alignment horizontal="right"/>
    </xf>
    <xf numFmtId="0" fontId="1" fillId="0" borderId="0" xfId="0" applyFont="1" applyFill="1" applyAlignment="1">
      <alignment horizontal="left"/>
    </xf>
    <xf numFmtId="0" fontId="1" fillId="0" borderId="1" xfId="0" applyFont="1" applyFill="1" applyBorder="1" applyAlignment="1">
      <alignment horizontal="center" vertical="center" wrapText="1"/>
    </xf>
    <xf numFmtId="0" fontId="1" fillId="0" borderId="1" xfId="0" applyFont="1" applyFill="1" applyBorder="1" applyAlignment="1">
      <alignment vertical="center" wrapText="1"/>
    </xf>
    <xf numFmtId="0" fontId="1" fillId="0" borderId="5" xfId="0" applyFont="1" applyFill="1" applyBorder="1" applyAlignment="1">
      <alignment horizontal="right" vertical="center" wrapText="1"/>
    </xf>
    <xf numFmtId="0" fontId="1" fillId="0" borderId="5" xfId="0" applyFont="1" applyFill="1" applyBorder="1" applyAlignment="1">
      <alignment vertical="center" wrapText="1"/>
    </xf>
    <xf numFmtId="0" fontId="1" fillId="0" borderId="1" xfId="0" applyNumberFormat="1" applyFont="1" applyFill="1" applyBorder="1" applyAlignment="1">
      <alignment horizontal="center" vertical="justify" wrapText="1"/>
    </xf>
    <xf numFmtId="0" fontId="1" fillId="0" borderId="0" xfId="0" applyFont="1" applyFill="1" applyBorder="1" applyAlignment="1">
      <alignment vertical="center" wrapText="1"/>
    </xf>
    <xf numFmtId="0" fontId="1" fillId="0" borderId="0" xfId="0" applyNumberFormat="1" applyFont="1" applyFill="1" applyBorder="1" applyAlignment="1">
      <alignment horizontal="center" vertical="justify"/>
    </xf>
    <xf numFmtId="168" fontId="1" fillId="0" borderId="1" xfId="0" applyNumberFormat="1" applyFont="1" applyFill="1" applyBorder="1" applyAlignment="1">
      <alignment horizontal="right" wrapText="1"/>
    </xf>
    <xf numFmtId="168" fontId="1" fillId="0" borderId="1" xfId="0" applyNumberFormat="1" applyFont="1" applyFill="1" applyBorder="1" applyAlignment="1">
      <alignment horizontal="right"/>
    </xf>
    <xf numFmtId="168" fontId="2" fillId="0" borderId="1" xfId="0" applyNumberFormat="1" applyFont="1" applyFill="1" applyBorder="1" applyAlignment="1">
      <alignment horizontal="right"/>
    </xf>
    <xf numFmtId="168" fontId="2" fillId="0" borderId="1" xfId="0" applyNumberFormat="1" applyFont="1" applyFill="1" applyBorder="1" applyAlignment="1">
      <alignment horizontal="right" wrapText="1"/>
    </xf>
    <xf numFmtId="168" fontId="1" fillId="0" borderId="1" xfId="0" applyNumberFormat="1" applyFont="1" applyFill="1" applyBorder="1" applyAlignment="1">
      <alignment wrapText="1"/>
    </xf>
    <xf numFmtId="168" fontId="1" fillId="0" borderId="1" xfId="0" applyNumberFormat="1" applyFont="1" applyFill="1" applyBorder="1" applyAlignment="1">
      <alignment vertical="center" wrapText="1"/>
    </xf>
    <xf numFmtId="168" fontId="1" fillId="0" borderId="0" xfId="0" applyNumberFormat="1" applyFont="1" applyFill="1" applyAlignment="1">
      <alignment vertical="justify"/>
    </xf>
    <xf numFmtId="168" fontId="2" fillId="0" borderId="1" xfId="0" applyNumberFormat="1" applyFont="1" applyFill="1" applyBorder="1" applyAlignment="1">
      <alignment vertical="center" wrapText="1"/>
    </xf>
    <xf numFmtId="0" fontId="1" fillId="0" borderId="1" xfId="0" applyNumberFormat="1" applyFont="1" applyFill="1" applyBorder="1" applyAlignment="1">
      <alignment horizontal="center" vertical="center" wrapText="1"/>
    </xf>
    <xf numFmtId="0" fontId="1" fillId="0" borderId="0" xfId="0" applyNumberFormat="1" applyFont="1" applyFill="1" applyBorder="1" applyAlignment="1">
      <alignment horizontal="center" vertical="center" wrapText="1"/>
    </xf>
    <xf numFmtId="0" fontId="1" fillId="0" borderId="1" xfId="0" applyFont="1" applyFill="1" applyBorder="1" applyAlignment="1">
      <alignment horizontal="center" vertical="center" wrapText="1"/>
    </xf>
    <xf numFmtId="0" fontId="1" fillId="0" borderId="0" xfId="0" applyFont="1" applyFill="1" applyBorder="1" applyAlignment="1">
      <alignment horizontal="left" wrapText="1"/>
    </xf>
    <xf numFmtId="0" fontId="1" fillId="0" borderId="1" xfId="0" applyNumberFormat="1" applyFont="1" applyFill="1" applyBorder="1" applyAlignment="1">
      <alignment horizontal="center" vertical="justify"/>
    </xf>
    <xf numFmtId="0" fontId="1" fillId="0" borderId="1" xfId="0" applyFont="1" applyFill="1" applyBorder="1" applyAlignment="1">
      <alignment horizontal="center" wrapText="1"/>
    </xf>
    <xf numFmtId="168" fontId="1" fillId="0" borderId="0" xfId="0" applyNumberFormat="1" applyFont="1" applyFill="1" applyAlignment="1">
      <alignment horizontal="right" vertical="justify"/>
    </xf>
    <xf numFmtId="0" fontId="2" fillId="0" borderId="0" xfId="0" applyNumberFormat="1" applyFont="1" applyFill="1" applyBorder="1" applyAlignment="1">
      <alignment vertical="center" wrapText="1"/>
    </xf>
    <xf numFmtId="0" fontId="2" fillId="0" borderId="0" xfId="0" applyFont="1" applyFill="1" applyBorder="1" applyAlignment="1">
      <alignment wrapText="1"/>
    </xf>
    <xf numFmtId="0" fontId="1" fillId="0" borderId="1" xfId="0" applyFont="1" applyFill="1" applyBorder="1" applyAlignment="1">
      <alignment horizontal="center" vertical="center" wrapText="1"/>
    </xf>
    <xf numFmtId="0" fontId="1" fillId="0" borderId="1" xfId="0" applyNumberFormat="1" applyFont="1" applyFill="1" applyBorder="1" applyAlignment="1">
      <alignment horizontal="center" vertical="justify"/>
    </xf>
    <xf numFmtId="0" fontId="1" fillId="0" borderId="7" xfId="0" applyNumberFormat="1" applyFont="1" applyFill="1" applyBorder="1" applyAlignment="1">
      <alignment vertical="center" wrapText="1"/>
    </xf>
    <xf numFmtId="49" fontId="1" fillId="0" borderId="3" xfId="0" applyNumberFormat="1" applyFont="1" applyFill="1" applyBorder="1" applyAlignment="1">
      <alignment horizontal="center" vertical="center"/>
    </xf>
    <xf numFmtId="168" fontId="1" fillId="0" borderId="0" xfId="0" applyNumberFormat="1" applyFont="1" applyFill="1"/>
    <xf numFmtId="0" fontId="1" fillId="0" borderId="1" xfId="0" applyNumberFormat="1" applyFont="1" applyFill="1" applyBorder="1" applyAlignment="1">
      <alignment vertical="center" wrapText="1"/>
    </xf>
    <xf numFmtId="3" fontId="1" fillId="0" borderId="0" xfId="0" applyNumberFormat="1" applyFont="1" applyFill="1"/>
    <xf numFmtId="168" fontId="1" fillId="0" borderId="0" xfId="0" applyNumberFormat="1" applyFont="1" applyFill="1" applyBorder="1" applyAlignment="1">
      <alignment wrapText="1"/>
    </xf>
    <xf numFmtId="0" fontId="2" fillId="0" borderId="1" xfId="0" applyNumberFormat="1" applyFont="1" applyFill="1" applyBorder="1" applyAlignment="1">
      <alignment vertical="center" wrapText="1"/>
    </xf>
    <xf numFmtId="0" fontId="1" fillId="0" borderId="7" xfId="0" applyFont="1" applyFill="1" applyBorder="1" applyAlignment="1">
      <alignment vertical="center" wrapText="1"/>
    </xf>
    <xf numFmtId="168" fontId="1" fillId="0" borderId="0" xfId="0" applyNumberFormat="1" applyFont="1" applyFill="1" applyBorder="1" applyAlignment="1">
      <alignment vertical="center" wrapText="1"/>
    </xf>
    <xf numFmtId="0" fontId="1" fillId="0" borderId="1" xfId="0" applyFont="1" applyFill="1" applyBorder="1" applyAlignment="1">
      <alignment horizontal="center" vertical="center" wrapText="1"/>
    </xf>
    <xf numFmtId="0" fontId="1" fillId="0" borderId="0" xfId="0" applyFont="1" applyFill="1" applyBorder="1" applyAlignment="1">
      <alignment horizontal="center" vertical="center" wrapText="1"/>
    </xf>
    <xf numFmtId="0" fontId="2" fillId="0" borderId="0" xfId="0" applyNumberFormat="1" applyFont="1" applyFill="1" applyBorder="1" applyAlignment="1">
      <alignment horizontal="center" vertical="center" wrapText="1"/>
    </xf>
    <xf numFmtId="0" fontId="1" fillId="0" borderId="1" xfId="0" applyNumberFormat="1" applyFont="1" applyFill="1" applyBorder="1" applyAlignment="1">
      <alignment horizontal="center" vertical="center" wrapText="1"/>
    </xf>
    <xf numFmtId="0" fontId="1" fillId="0" borderId="1" xfId="0" applyFont="1" applyFill="1" applyBorder="1" applyAlignment="1">
      <alignment horizontal="center" vertical="center" wrapText="1"/>
    </xf>
    <xf numFmtId="167" fontId="1" fillId="0" borderId="3" xfId="0" applyNumberFormat="1" applyFont="1" applyFill="1" applyBorder="1" applyAlignment="1">
      <alignment vertical="center" wrapText="1"/>
    </xf>
    <xf numFmtId="0" fontId="1" fillId="0" borderId="1" xfId="0" applyNumberFormat="1" applyFont="1" applyFill="1" applyBorder="1" applyAlignment="1">
      <alignment horizontal="center" vertical="justify"/>
    </xf>
    <xf numFmtId="49" fontId="1" fillId="0" borderId="1" xfId="0" applyNumberFormat="1" applyFont="1" applyFill="1" applyBorder="1" applyAlignment="1">
      <alignment horizontal="center" vertical="center" wrapText="1"/>
    </xf>
    <xf numFmtId="0" fontId="1" fillId="0" borderId="1" xfId="0" applyFont="1" applyFill="1" applyBorder="1" applyAlignment="1">
      <alignment horizontal="center" vertical="center" wrapText="1"/>
    </xf>
    <xf numFmtId="0" fontId="1" fillId="0" borderId="0" xfId="0" applyFont="1" applyFill="1" applyBorder="1" applyAlignment="1">
      <alignment horizontal="center" vertical="center" wrapText="1"/>
    </xf>
    <xf numFmtId="0" fontId="1" fillId="0" borderId="1" xfId="0" applyFont="1" applyFill="1" applyBorder="1" applyAlignment="1">
      <alignment horizontal="center" vertical="center" wrapText="1"/>
    </xf>
    <xf numFmtId="49" fontId="1" fillId="0" borderId="1" xfId="0" quotePrefix="1" applyNumberFormat="1" applyFont="1" applyFill="1" applyBorder="1" applyAlignment="1">
      <alignment horizontal="center" vertical="center" wrapText="1"/>
    </xf>
    <xf numFmtId="0" fontId="1" fillId="0" borderId="7" xfId="0" applyFont="1" applyFill="1" applyBorder="1" applyAlignment="1">
      <alignment horizontal="center"/>
    </xf>
    <xf numFmtId="0" fontId="2" fillId="0" borderId="1" xfId="0" applyNumberFormat="1" applyFont="1" applyFill="1" applyBorder="1" applyAlignment="1">
      <alignment horizontal="center"/>
    </xf>
    <xf numFmtId="0" fontId="1" fillId="0" borderId="1" xfId="0" applyNumberFormat="1" applyFont="1" applyFill="1" applyBorder="1" applyAlignment="1">
      <alignment horizontal="center" vertical="center" wrapText="1"/>
    </xf>
    <xf numFmtId="0" fontId="2" fillId="0" borderId="1" xfId="0" applyNumberFormat="1" applyFont="1" applyFill="1" applyBorder="1" applyAlignment="1">
      <alignment horizontal="center" vertical="center" wrapText="1"/>
    </xf>
    <xf numFmtId="0" fontId="1" fillId="0" borderId="1" xfId="0" applyNumberFormat="1"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horizontal="center" vertical="center" wrapText="1"/>
    </xf>
    <xf numFmtId="168" fontId="2" fillId="0" borderId="1" xfId="0" applyNumberFormat="1" applyFont="1" applyFill="1" applyBorder="1" applyAlignment="1">
      <alignment wrapText="1"/>
    </xf>
    <xf numFmtId="0" fontId="1" fillId="0" borderId="1" xfId="0" applyFont="1" applyFill="1" applyBorder="1" applyAlignment="1">
      <alignment horizontal="center" vertical="center" wrapText="1"/>
    </xf>
    <xf numFmtId="0" fontId="1" fillId="0" borderId="1" xfId="0" applyNumberFormat="1"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horizontal="center" vertical="center" wrapText="1"/>
    </xf>
    <xf numFmtId="0" fontId="1" fillId="0" borderId="2" xfId="0" applyFont="1" applyFill="1" applyBorder="1"/>
    <xf numFmtId="0" fontId="1" fillId="0" borderId="1" xfId="0" applyNumberFormat="1" applyFont="1" applyFill="1" applyBorder="1" applyAlignment="1">
      <alignment horizontal="left" wrapText="1"/>
    </xf>
    <xf numFmtId="0" fontId="12" fillId="0" borderId="1" xfId="0" applyNumberFormat="1" applyFont="1" applyFill="1" applyBorder="1" applyAlignment="1">
      <alignment horizontal="center" vertical="center" wrapText="1"/>
    </xf>
    <xf numFmtId="168" fontId="12" fillId="0" borderId="1" xfId="0" applyNumberFormat="1" applyFont="1" applyFill="1" applyBorder="1" applyAlignment="1">
      <alignment vertical="center" wrapText="1"/>
    </xf>
    <xf numFmtId="0" fontId="1" fillId="0" borderId="4" xfId="0" applyFont="1" applyFill="1" applyBorder="1" applyAlignment="1">
      <alignment vertical="center" wrapText="1"/>
    </xf>
    <xf numFmtId="0" fontId="1" fillId="0" borderId="2" xfId="0" applyFont="1" applyFill="1" applyBorder="1" applyAlignment="1">
      <alignment vertical="center" wrapText="1"/>
    </xf>
    <xf numFmtId="0" fontId="1" fillId="0" borderId="1" xfId="0" applyNumberFormat="1" applyFont="1" applyFill="1" applyBorder="1" applyAlignment="1">
      <alignment horizontal="center" vertical="center" wrapText="1"/>
    </xf>
    <xf numFmtId="0" fontId="1" fillId="0" borderId="2" xfId="0" applyFont="1" applyFill="1" applyBorder="1" applyAlignment="1">
      <alignment horizontal="left" vertical="center" wrapText="1"/>
    </xf>
    <xf numFmtId="0" fontId="1" fillId="0" borderId="1" xfId="0" applyFont="1" applyFill="1" applyBorder="1" applyAlignment="1">
      <alignment horizontal="center" wrapText="1"/>
    </xf>
    <xf numFmtId="0" fontId="1" fillId="0" borderId="1" xfId="0" applyFont="1" applyFill="1" applyBorder="1" applyAlignment="1">
      <alignment horizontal="center" vertical="center" wrapText="1"/>
    </xf>
    <xf numFmtId="0" fontId="1" fillId="0" borderId="1" xfId="0" applyNumberFormat="1" applyFont="1" applyFill="1" applyBorder="1" applyAlignment="1">
      <alignment horizontal="center" vertical="center" wrapText="1"/>
    </xf>
    <xf numFmtId="0" fontId="1" fillId="0" borderId="4" xfId="0" applyNumberFormat="1" applyFont="1" applyFill="1" applyBorder="1" applyAlignment="1">
      <alignment vertical="center" wrapText="1"/>
    </xf>
    <xf numFmtId="0" fontId="1" fillId="0" borderId="4" xfId="0" quotePrefix="1" applyFont="1" applyFill="1" applyBorder="1" applyAlignment="1">
      <alignment horizontal="center" wrapText="1"/>
    </xf>
    <xf numFmtId="0" fontId="1" fillId="0" borderId="1" xfId="0" applyNumberFormat="1" applyFont="1" applyFill="1" applyBorder="1" applyAlignment="1">
      <alignment horizontal="center" vertical="center" wrapText="1"/>
    </xf>
    <xf numFmtId="0" fontId="1" fillId="0" borderId="1" xfId="0" applyNumberFormat="1" applyFont="1" applyFill="1" applyBorder="1" applyAlignment="1">
      <alignment horizontal="left" vertical="center" wrapText="1"/>
    </xf>
    <xf numFmtId="0" fontId="1" fillId="0" borderId="1" xfId="0" applyFont="1" applyFill="1" applyBorder="1" applyAlignment="1">
      <alignment horizontal="center" wrapText="1"/>
    </xf>
    <xf numFmtId="49" fontId="1" fillId="0" borderId="1" xfId="0" quotePrefix="1" applyNumberFormat="1" applyFont="1" applyFill="1" applyBorder="1" applyAlignment="1">
      <alignment horizontal="center" vertical="center" wrapText="1"/>
    </xf>
    <xf numFmtId="0" fontId="1" fillId="0" borderId="1" xfId="0" applyNumberFormat="1" applyFont="1" applyFill="1" applyBorder="1" applyAlignment="1">
      <alignment horizontal="center" vertical="justify"/>
    </xf>
    <xf numFmtId="0" fontId="1" fillId="0" borderId="1" xfId="0" applyFont="1" applyFill="1" applyBorder="1" applyAlignment="1">
      <alignment horizontal="center" vertical="center" wrapText="1"/>
    </xf>
    <xf numFmtId="49" fontId="1" fillId="0" borderId="1" xfId="0" quotePrefix="1" applyNumberFormat="1" applyFont="1" applyFill="1" applyBorder="1" applyAlignment="1">
      <alignment horizontal="center" vertical="center" wrapText="1"/>
    </xf>
    <xf numFmtId="0" fontId="1" fillId="0" borderId="1" xfId="0" quotePrefix="1" applyNumberFormat="1" applyFont="1" applyFill="1" applyBorder="1" applyAlignment="1">
      <alignment horizontal="center" vertical="center" wrapText="1"/>
    </xf>
    <xf numFmtId="0" fontId="1" fillId="0" borderId="0" xfId="0" applyFont="1" applyFill="1" applyBorder="1" applyAlignment="1">
      <alignment horizontal="right" vertical="center" wrapText="1"/>
    </xf>
    <xf numFmtId="0" fontId="1" fillId="0" borderId="1" xfId="0" quotePrefix="1" applyFont="1" applyFill="1" applyBorder="1" applyAlignment="1">
      <alignment horizontal="center" vertical="center" wrapText="1"/>
    </xf>
    <xf numFmtId="0" fontId="2" fillId="0" borderId="7" xfId="0" applyFont="1" applyFill="1" applyBorder="1" applyAlignment="1">
      <alignment horizontal="center" wrapText="1"/>
    </xf>
    <xf numFmtId="0" fontId="2" fillId="0" borderId="3" xfId="0" applyFont="1" applyFill="1" applyBorder="1" applyAlignment="1">
      <alignment horizontal="center" wrapText="1"/>
    </xf>
    <xf numFmtId="0" fontId="1" fillId="0" borderId="0" xfId="0" applyFont="1" applyFill="1" applyBorder="1" applyAlignment="1">
      <alignment horizontal="center" vertical="center" wrapText="1"/>
    </xf>
    <xf numFmtId="0" fontId="2" fillId="0" borderId="7" xfId="0" applyFont="1" applyFill="1" applyBorder="1" applyAlignment="1">
      <alignment horizontal="center"/>
    </xf>
    <xf numFmtId="0" fontId="2" fillId="0" borderId="3" xfId="0" applyFont="1" applyFill="1" applyBorder="1" applyAlignment="1">
      <alignment horizontal="center"/>
    </xf>
    <xf numFmtId="0" fontId="2" fillId="0" borderId="0" xfId="0" applyFont="1" applyFill="1" applyAlignment="1">
      <alignment horizontal="center" wrapText="1"/>
    </xf>
    <xf numFmtId="0" fontId="1" fillId="0" borderId="0" xfId="0" applyFont="1" applyFill="1" applyBorder="1" applyAlignment="1">
      <alignment horizontal="left" vertical="center" wrapText="1"/>
    </xf>
    <xf numFmtId="0" fontId="1" fillId="0" borderId="4" xfId="0" quotePrefix="1" applyNumberFormat="1" applyFont="1" applyFill="1" applyBorder="1" applyAlignment="1">
      <alignment horizontal="center" vertical="center" wrapText="1"/>
    </xf>
    <xf numFmtId="0" fontId="1" fillId="0" borderId="6" xfId="0" quotePrefix="1" applyNumberFormat="1" applyFont="1" applyFill="1" applyBorder="1" applyAlignment="1">
      <alignment horizontal="center" vertical="center" wrapText="1"/>
    </xf>
    <xf numFmtId="0" fontId="1" fillId="0" borderId="2" xfId="0" quotePrefix="1" applyNumberFormat="1" applyFont="1" applyFill="1" applyBorder="1" applyAlignment="1">
      <alignment horizontal="center" vertical="center" wrapText="1"/>
    </xf>
    <xf numFmtId="0" fontId="2" fillId="0" borderId="1" xfId="0" applyNumberFormat="1" applyFont="1" applyFill="1" applyBorder="1" applyAlignment="1">
      <alignment horizontal="center" vertical="center" wrapText="1"/>
    </xf>
    <xf numFmtId="0" fontId="1" fillId="0" borderId="1" xfId="0" applyNumberFormat="1" applyFont="1" applyFill="1" applyBorder="1" applyAlignment="1">
      <alignment horizontal="center" vertical="center" wrapText="1"/>
    </xf>
    <xf numFmtId="0" fontId="2" fillId="0" borderId="0" xfId="0" applyNumberFormat="1" applyFont="1" applyFill="1" applyBorder="1" applyAlignment="1">
      <alignment horizontal="center" vertical="center" wrapText="1"/>
    </xf>
    <xf numFmtId="0" fontId="1" fillId="0" borderId="4" xfId="0" applyNumberFormat="1" applyFont="1" applyFill="1" applyBorder="1" applyAlignment="1">
      <alignment horizontal="left" vertical="center" wrapText="1"/>
    </xf>
    <xf numFmtId="0" fontId="1" fillId="0" borderId="6" xfId="0" applyNumberFormat="1" applyFont="1" applyFill="1" applyBorder="1" applyAlignment="1">
      <alignment horizontal="left" vertical="center" wrapText="1"/>
    </xf>
    <xf numFmtId="0" fontId="1" fillId="0" borderId="2" xfId="0" applyNumberFormat="1" applyFont="1" applyFill="1" applyBorder="1" applyAlignment="1">
      <alignment horizontal="left" vertical="center" wrapText="1"/>
    </xf>
    <xf numFmtId="0" fontId="1" fillId="0" borderId="1" xfId="0" applyNumberFormat="1" applyFont="1" applyFill="1" applyBorder="1" applyAlignment="1">
      <alignment horizontal="left" vertical="center" wrapText="1"/>
    </xf>
    <xf numFmtId="49" fontId="1" fillId="0" borderId="4" xfId="0" quotePrefix="1" applyNumberFormat="1" applyFont="1" applyFill="1" applyBorder="1" applyAlignment="1">
      <alignment horizontal="center" vertical="center" wrapText="1"/>
    </xf>
    <xf numFmtId="49" fontId="1" fillId="0" borderId="6" xfId="0" quotePrefix="1" applyNumberFormat="1" applyFont="1" applyFill="1" applyBorder="1" applyAlignment="1">
      <alignment horizontal="center" vertical="center" wrapText="1"/>
    </xf>
    <xf numFmtId="49" fontId="1" fillId="0" borderId="2" xfId="0" quotePrefix="1" applyNumberFormat="1" applyFont="1" applyFill="1" applyBorder="1" applyAlignment="1">
      <alignment horizontal="center" vertical="center" wrapText="1"/>
    </xf>
    <xf numFmtId="49" fontId="12" fillId="0" borderId="4" xfId="0" quotePrefix="1" applyNumberFormat="1" applyFont="1" applyFill="1" applyBorder="1" applyAlignment="1">
      <alignment horizontal="center" vertical="center" wrapText="1"/>
    </xf>
    <xf numFmtId="49" fontId="12" fillId="0" borderId="6" xfId="0" quotePrefix="1" applyNumberFormat="1" applyFont="1" applyFill="1" applyBorder="1" applyAlignment="1">
      <alignment horizontal="center" vertical="center" wrapText="1"/>
    </xf>
    <xf numFmtId="49" fontId="12" fillId="0" borderId="2" xfId="0" quotePrefix="1" applyNumberFormat="1" applyFont="1" applyFill="1" applyBorder="1" applyAlignment="1">
      <alignment horizontal="center" vertical="center" wrapText="1"/>
    </xf>
    <xf numFmtId="0" fontId="1" fillId="0" borderId="1" xfId="0" applyFont="1" applyFill="1" applyBorder="1" applyAlignment="1">
      <alignment horizontal="center" vertical="center" wrapText="1"/>
    </xf>
    <xf numFmtId="0" fontId="2" fillId="0" borderId="7" xfId="0" applyFont="1" applyFill="1" applyBorder="1" applyAlignment="1">
      <alignment horizontal="center" vertical="center" wrapText="1"/>
    </xf>
    <xf numFmtId="0" fontId="2" fillId="0" borderId="8"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0"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1" fillId="0" borderId="7" xfId="0" applyNumberFormat="1" applyFont="1" applyFill="1" applyBorder="1" applyAlignment="1">
      <alignment horizontal="center" vertical="center" wrapText="1"/>
    </xf>
    <xf numFmtId="0" fontId="1" fillId="0" borderId="8" xfId="0" applyNumberFormat="1" applyFont="1" applyFill="1" applyBorder="1" applyAlignment="1">
      <alignment horizontal="center" vertical="center" wrapText="1"/>
    </xf>
    <xf numFmtId="0" fontId="1" fillId="0" borderId="3" xfId="0" applyNumberFormat="1" applyFont="1" applyFill="1" applyBorder="1" applyAlignment="1">
      <alignment horizontal="center" vertical="center" wrapText="1"/>
    </xf>
    <xf numFmtId="49" fontId="1" fillId="0" borderId="4" xfId="0" applyNumberFormat="1" applyFont="1" applyFill="1" applyBorder="1" applyAlignment="1">
      <alignment horizontal="center" vertical="center" wrapText="1"/>
    </xf>
    <xf numFmtId="49" fontId="1" fillId="0" borderId="6" xfId="0" applyNumberFormat="1" applyFont="1" applyFill="1" applyBorder="1" applyAlignment="1">
      <alignment horizontal="center" vertical="center" wrapText="1"/>
    </xf>
    <xf numFmtId="49" fontId="1" fillId="0" borderId="2" xfId="0" applyNumberFormat="1" applyFont="1" applyFill="1" applyBorder="1" applyAlignment="1">
      <alignment horizontal="center" vertical="center" wrapText="1"/>
    </xf>
    <xf numFmtId="0" fontId="2" fillId="0" borderId="1" xfId="0" applyFont="1" applyFill="1" applyBorder="1" applyAlignment="1">
      <alignment horizontal="center" wrapText="1"/>
    </xf>
    <xf numFmtId="0" fontId="1" fillId="0" borderId="1" xfId="0" applyFont="1" applyFill="1" applyBorder="1" applyAlignment="1">
      <alignment horizontal="center" wrapText="1"/>
    </xf>
    <xf numFmtId="0" fontId="2" fillId="0" borderId="0" xfId="0" applyFont="1" applyFill="1" applyBorder="1" applyAlignment="1">
      <alignment horizontal="center" wrapText="1"/>
    </xf>
    <xf numFmtId="0" fontId="1" fillId="0" borderId="4" xfId="0" quotePrefix="1" applyFont="1" applyFill="1" applyBorder="1" applyAlignment="1">
      <alignment horizontal="center" vertical="center" wrapText="1"/>
    </xf>
    <xf numFmtId="0" fontId="1" fillId="0" borderId="6" xfId="0" quotePrefix="1" applyFont="1" applyFill="1" applyBorder="1" applyAlignment="1">
      <alignment horizontal="center" vertical="center" wrapText="1"/>
    </xf>
    <xf numFmtId="0" fontId="1" fillId="0" borderId="2" xfId="0" quotePrefix="1" applyFont="1" applyFill="1" applyBorder="1" applyAlignment="1">
      <alignment horizontal="center" vertical="center" wrapText="1"/>
    </xf>
    <xf numFmtId="49" fontId="1" fillId="0" borderId="1" xfId="0" quotePrefix="1" applyNumberFormat="1" applyFont="1" applyFill="1" applyBorder="1" applyAlignment="1">
      <alignment horizontal="center" vertical="center" wrapText="1"/>
    </xf>
    <xf numFmtId="0" fontId="1" fillId="0" borderId="3" xfId="0" applyNumberFormat="1" applyFont="1" applyFill="1" applyBorder="1" applyAlignment="1">
      <alignment horizontal="center" vertical="justify"/>
    </xf>
    <xf numFmtId="0" fontId="1" fillId="0" borderId="1" xfId="0" applyNumberFormat="1" applyFont="1" applyFill="1" applyBorder="1" applyAlignment="1">
      <alignment horizontal="center" vertical="justify"/>
    </xf>
    <xf numFmtId="0" fontId="2" fillId="0" borderId="3" xfId="0" applyNumberFormat="1" applyFont="1" applyFill="1" applyBorder="1" applyAlignment="1">
      <alignment horizontal="center" vertical="justify"/>
    </xf>
    <xf numFmtId="0" fontId="2" fillId="0" borderId="1" xfId="0" applyNumberFormat="1" applyFont="1" applyFill="1" applyBorder="1" applyAlignment="1">
      <alignment horizontal="center" vertical="justify"/>
    </xf>
    <xf numFmtId="0" fontId="2" fillId="0" borderId="8" xfId="0" applyNumberFormat="1" applyFont="1" applyFill="1" applyBorder="1" applyAlignment="1">
      <alignment horizontal="center" vertical="justify" wrapText="1"/>
    </xf>
    <xf numFmtId="0" fontId="2" fillId="0" borderId="3" xfId="0" applyNumberFormat="1" applyFont="1" applyFill="1" applyBorder="1" applyAlignment="1">
      <alignment horizontal="center" vertical="justify" wrapText="1"/>
    </xf>
    <xf numFmtId="0" fontId="2" fillId="0" borderId="0" xfId="0" applyNumberFormat="1" applyFont="1" applyFill="1" applyAlignment="1">
      <alignment horizontal="center" vertical="justify" wrapText="1"/>
    </xf>
  </cellXfs>
  <cellStyles count="9">
    <cellStyle name="Comma 2" xfId="1"/>
    <cellStyle name="Comma 3" xfId="2"/>
    <cellStyle name="Currency 2" xfId="3"/>
    <cellStyle name="Currency 2 2" xfId="4"/>
    <cellStyle name="Įprastas" xfId="0" builtinId="0"/>
    <cellStyle name="Įprastas 2" xfId="5"/>
    <cellStyle name="Normal 2" xfId="6"/>
    <cellStyle name="Normal 2 2" xfId="7"/>
    <cellStyle name="Normal 3" xfId="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Office“ t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F26"/>
  <sheetViews>
    <sheetView tabSelected="1" workbookViewId="0">
      <selection activeCell="D13" sqref="D13:E13"/>
    </sheetView>
  </sheetViews>
  <sheetFormatPr defaultColWidth="9.140625" defaultRowHeight="15" x14ac:dyDescent="0.25"/>
  <cols>
    <col min="1" max="1" width="7.140625" style="21" customWidth="1"/>
    <col min="2" max="2" width="112.85546875" style="4" customWidth="1"/>
    <col min="3" max="3" width="12.42578125" style="4" customWidth="1"/>
    <col min="4" max="5" width="9.140625" style="4"/>
    <col min="6" max="6" width="19.42578125" style="4" customWidth="1"/>
    <col min="7" max="16384" width="9.140625" style="4"/>
  </cols>
  <sheetData>
    <row r="1" spans="1:3" ht="15" customHeight="1" x14ac:dyDescent="0.25">
      <c r="B1" s="126" t="s">
        <v>26</v>
      </c>
      <c r="C1" s="126"/>
    </row>
    <row r="2" spans="1:3" ht="15" customHeight="1" x14ac:dyDescent="0.25">
      <c r="B2" s="126" t="s">
        <v>173</v>
      </c>
      <c r="C2" s="126"/>
    </row>
    <row r="3" spans="1:3" ht="15" customHeight="1" x14ac:dyDescent="0.25">
      <c r="B3" s="126" t="s">
        <v>60</v>
      </c>
      <c r="C3" s="126"/>
    </row>
    <row r="4" spans="1:3" ht="15" customHeight="1" x14ac:dyDescent="0.25">
      <c r="B4" s="126" t="s">
        <v>59</v>
      </c>
      <c r="C4" s="126"/>
    </row>
    <row r="5" spans="1:3" ht="15" customHeight="1" x14ac:dyDescent="0.25">
      <c r="B5" s="86"/>
      <c r="C5" s="86"/>
    </row>
    <row r="6" spans="1:3" ht="16.5" customHeight="1" x14ac:dyDescent="0.25">
      <c r="B6" s="23" t="s">
        <v>62</v>
      </c>
      <c r="C6" s="2"/>
    </row>
    <row r="7" spans="1:3" ht="12.75" customHeight="1" x14ac:dyDescent="0.25">
      <c r="B7" s="23"/>
      <c r="C7" s="33" t="s">
        <v>24</v>
      </c>
    </row>
    <row r="8" spans="1:3" ht="24.75" customHeight="1" x14ac:dyDescent="0.25">
      <c r="A8" s="24" t="s">
        <v>10</v>
      </c>
      <c r="B8" s="3" t="s">
        <v>11</v>
      </c>
      <c r="C8" s="3" t="s">
        <v>1</v>
      </c>
    </row>
    <row r="9" spans="1:3" ht="17.25" customHeight="1" x14ac:dyDescent="0.25">
      <c r="A9" s="37" t="s">
        <v>37</v>
      </c>
      <c r="B9" s="38" t="s">
        <v>170</v>
      </c>
      <c r="C9" s="50">
        <v>84.4</v>
      </c>
    </row>
    <row r="10" spans="1:3" ht="16.5" customHeight="1" x14ac:dyDescent="0.25">
      <c r="A10" s="90" t="s">
        <v>44</v>
      </c>
      <c r="B10" s="39" t="s">
        <v>27</v>
      </c>
      <c r="C10" s="51">
        <f>SUM(C11:C19)</f>
        <v>-8.9520000000000035</v>
      </c>
    </row>
    <row r="11" spans="1:3" ht="16.5" customHeight="1" x14ac:dyDescent="0.25">
      <c r="A11" s="37" t="s">
        <v>254</v>
      </c>
      <c r="B11" s="38" t="s">
        <v>255</v>
      </c>
      <c r="C11" s="50">
        <v>-0.4</v>
      </c>
    </row>
    <row r="12" spans="1:3" ht="16.5" customHeight="1" x14ac:dyDescent="0.25">
      <c r="A12" s="37" t="s">
        <v>226</v>
      </c>
      <c r="B12" s="38" t="s">
        <v>227</v>
      </c>
      <c r="C12" s="50">
        <v>-12.24</v>
      </c>
    </row>
    <row r="13" spans="1:3" ht="15.75" customHeight="1" x14ac:dyDescent="0.25">
      <c r="A13" s="37" t="s">
        <v>68</v>
      </c>
      <c r="B13" s="38" t="s">
        <v>33</v>
      </c>
      <c r="C13" s="50">
        <v>-31.2</v>
      </c>
    </row>
    <row r="14" spans="1:3" ht="32.25" customHeight="1" x14ac:dyDescent="0.25">
      <c r="A14" s="37" t="s">
        <v>228</v>
      </c>
      <c r="B14" s="17" t="s">
        <v>229</v>
      </c>
      <c r="C14" s="50">
        <v>9.1989999999999998</v>
      </c>
    </row>
    <row r="15" spans="1:3" ht="45.75" customHeight="1" x14ac:dyDescent="0.25">
      <c r="A15" s="37" t="s">
        <v>247</v>
      </c>
      <c r="B15" s="17" t="s">
        <v>248</v>
      </c>
      <c r="C15" s="50">
        <v>5.0000000000000001E-3</v>
      </c>
    </row>
    <row r="16" spans="1:3" ht="17.25" customHeight="1" x14ac:dyDescent="0.25">
      <c r="A16" s="37" t="s">
        <v>149</v>
      </c>
      <c r="B16" s="17" t="s">
        <v>150</v>
      </c>
      <c r="C16" s="50">
        <v>5.383</v>
      </c>
    </row>
    <row r="17" spans="1:6" ht="45.75" customHeight="1" x14ac:dyDescent="0.25">
      <c r="A17" s="37" t="s">
        <v>164</v>
      </c>
      <c r="B17" s="17" t="s">
        <v>166</v>
      </c>
      <c r="C17" s="50">
        <v>15.122</v>
      </c>
    </row>
    <row r="18" spans="1:6" ht="47.25" customHeight="1" x14ac:dyDescent="0.25">
      <c r="A18" s="37" t="s">
        <v>165</v>
      </c>
      <c r="B18" s="17" t="s">
        <v>167</v>
      </c>
      <c r="C18" s="50">
        <v>4.7889999999999997</v>
      </c>
    </row>
    <row r="19" spans="1:6" ht="28.5" customHeight="1" x14ac:dyDescent="0.25">
      <c r="A19" s="37" t="s">
        <v>230</v>
      </c>
      <c r="B19" s="17" t="s">
        <v>249</v>
      </c>
      <c r="C19" s="50">
        <v>0.39</v>
      </c>
    </row>
    <row r="20" spans="1:6" ht="16.5" customHeight="1" x14ac:dyDescent="0.25">
      <c r="A20" s="37" t="s">
        <v>48</v>
      </c>
      <c r="B20" s="38" t="s">
        <v>151</v>
      </c>
      <c r="C20" s="50">
        <v>-9.1999999999999993</v>
      </c>
    </row>
    <row r="21" spans="1:6" ht="18" customHeight="1" x14ac:dyDescent="0.25">
      <c r="A21" s="37" t="s">
        <v>113</v>
      </c>
      <c r="B21" s="1" t="s">
        <v>31</v>
      </c>
      <c r="C21" s="50">
        <v>-13.8</v>
      </c>
    </row>
    <row r="22" spans="1:6" ht="16.5" customHeight="1" x14ac:dyDescent="0.25">
      <c r="A22" s="37" t="s">
        <v>106</v>
      </c>
      <c r="B22" s="1" t="s">
        <v>15</v>
      </c>
      <c r="C22" s="50">
        <v>-28.6</v>
      </c>
      <c r="F22" s="70"/>
    </row>
    <row r="23" spans="1:6" ht="19.5" customHeight="1" x14ac:dyDescent="0.25">
      <c r="A23" s="124" t="s">
        <v>12</v>
      </c>
      <c r="B23" s="125"/>
      <c r="C23" s="51">
        <f>SUM(C9,C11:C22)</f>
        <v>23.848000000000006</v>
      </c>
      <c r="D23" s="70"/>
      <c r="E23" s="72"/>
      <c r="F23" s="70"/>
    </row>
    <row r="25" spans="1:6" x14ac:dyDescent="0.25">
      <c r="C25" s="70"/>
    </row>
    <row r="26" spans="1:6" x14ac:dyDescent="0.25">
      <c r="C26" s="16"/>
    </row>
  </sheetData>
  <mergeCells count="5">
    <mergeCell ref="A23:B23"/>
    <mergeCell ref="B1:C1"/>
    <mergeCell ref="B2:C2"/>
    <mergeCell ref="B3:C3"/>
    <mergeCell ref="B4:C4"/>
  </mergeCells>
  <phoneticPr fontId="0" type="noConversion"/>
  <pageMargins left="0.78740157480314965" right="0.39370078740157483" top="0.59055118110236227" bottom="0.59055118110236227" header="0" footer="0"/>
  <pageSetup paperSize="9" fitToWidth="0"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J35"/>
  <sheetViews>
    <sheetView topLeftCell="A8" workbookViewId="0">
      <selection activeCell="C32" sqref="C32:E32"/>
    </sheetView>
  </sheetViews>
  <sheetFormatPr defaultColWidth="9.140625" defaultRowHeight="15" x14ac:dyDescent="0.25"/>
  <cols>
    <col min="1" max="1" width="4.140625" style="41" customWidth="1"/>
    <col min="2" max="2" width="52.140625" style="4" customWidth="1"/>
    <col min="3" max="6" width="18.7109375" style="4" customWidth="1"/>
    <col min="7" max="7" width="12.85546875" style="4" customWidth="1"/>
    <col min="8" max="8" width="9.42578125" style="4" customWidth="1"/>
    <col min="9" max="9" width="26.7109375" style="4" customWidth="1"/>
    <col min="10" max="10" width="19.85546875" style="4" customWidth="1"/>
    <col min="11" max="16384" width="9.140625" style="4"/>
  </cols>
  <sheetData>
    <row r="1" spans="1:10" ht="15" customHeight="1" x14ac:dyDescent="0.25">
      <c r="D1" s="47" t="s">
        <v>56</v>
      </c>
      <c r="E1" s="130" t="s">
        <v>50</v>
      </c>
      <c r="F1" s="130"/>
      <c r="G1" s="47"/>
      <c r="H1" s="47"/>
      <c r="I1" s="47"/>
      <c r="J1" s="22"/>
    </row>
    <row r="2" spans="1:10" ht="15" customHeight="1" x14ac:dyDescent="0.25">
      <c r="D2" s="47" t="s">
        <v>55</v>
      </c>
      <c r="E2" s="130" t="s">
        <v>172</v>
      </c>
      <c r="F2" s="130"/>
      <c r="G2" s="47"/>
      <c r="H2" s="47"/>
      <c r="I2" s="47"/>
      <c r="J2" s="22"/>
    </row>
    <row r="3" spans="1:10" ht="15" customHeight="1" x14ac:dyDescent="0.25">
      <c r="A3" s="41" t="s">
        <v>14</v>
      </c>
      <c r="D3" s="47"/>
      <c r="E3" s="130" t="s">
        <v>61</v>
      </c>
      <c r="F3" s="130"/>
      <c r="G3" s="47"/>
      <c r="H3" s="47"/>
      <c r="I3" s="47"/>
      <c r="J3" s="22"/>
    </row>
    <row r="4" spans="1:10" ht="15" customHeight="1" x14ac:dyDescent="0.25">
      <c r="D4" s="47"/>
      <c r="E4" s="130" t="s">
        <v>51</v>
      </c>
      <c r="F4" s="130"/>
      <c r="G4" s="47"/>
      <c r="H4" s="47"/>
      <c r="I4" s="47"/>
      <c r="J4" s="22"/>
    </row>
    <row r="5" spans="1:10" ht="14.25" customHeight="1" x14ac:dyDescent="0.25">
      <c r="D5" s="47"/>
      <c r="E5" s="130"/>
      <c r="F5" s="130"/>
      <c r="G5" s="47"/>
      <c r="H5" s="47"/>
      <c r="I5" s="47"/>
      <c r="J5" s="22"/>
    </row>
    <row r="6" spans="1:10" ht="31.5" customHeight="1" x14ac:dyDescent="0.25">
      <c r="A6" s="129" t="s">
        <v>63</v>
      </c>
      <c r="B6" s="129"/>
      <c r="C6" s="129"/>
      <c r="D6" s="129"/>
      <c r="E6" s="129"/>
      <c r="F6" s="129"/>
    </row>
    <row r="7" spans="1:10" ht="15" customHeight="1" x14ac:dyDescent="0.25">
      <c r="F7" s="40" t="s">
        <v>24</v>
      </c>
    </row>
    <row r="8" spans="1:10" ht="63" customHeight="1" x14ac:dyDescent="0.25">
      <c r="A8" s="59" t="s">
        <v>0</v>
      </c>
      <c r="B8" s="59" t="s">
        <v>9</v>
      </c>
      <c r="C8" s="59" t="s">
        <v>1</v>
      </c>
      <c r="D8" s="59" t="s">
        <v>30</v>
      </c>
      <c r="E8" s="59" t="s">
        <v>31</v>
      </c>
      <c r="F8" s="59" t="s">
        <v>15</v>
      </c>
    </row>
    <row r="9" spans="1:10" ht="15" customHeight="1" x14ac:dyDescent="0.25">
      <c r="A9" s="20" t="s">
        <v>37</v>
      </c>
      <c r="B9" s="101" t="s">
        <v>107</v>
      </c>
      <c r="C9" s="49">
        <f t="shared" ref="C9:C31" si="0">SUM(D9+E9+F9)</f>
        <v>-1.0000000000000002</v>
      </c>
      <c r="D9" s="49">
        <v>-2.7</v>
      </c>
      <c r="E9" s="49"/>
      <c r="F9" s="49">
        <v>1.7</v>
      </c>
    </row>
    <row r="10" spans="1:10" ht="16.5" customHeight="1" x14ac:dyDescent="0.25">
      <c r="A10" s="20" t="s">
        <v>38</v>
      </c>
      <c r="B10" s="101" t="s">
        <v>114</v>
      </c>
      <c r="C10" s="49">
        <f t="shared" si="0"/>
        <v>-0.19999999999999998</v>
      </c>
      <c r="D10" s="49">
        <v>-0.3</v>
      </c>
      <c r="E10" s="49">
        <v>0.1</v>
      </c>
      <c r="F10" s="49"/>
    </row>
    <row r="11" spans="1:10" ht="16.5" customHeight="1" x14ac:dyDescent="0.25">
      <c r="A11" s="3" t="s">
        <v>39</v>
      </c>
      <c r="B11" s="1" t="s">
        <v>109</v>
      </c>
      <c r="C11" s="49">
        <f t="shared" si="0"/>
        <v>-0.7</v>
      </c>
      <c r="D11" s="49"/>
      <c r="E11" s="49">
        <v>-0.7</v>
      </c>
      <c r="F11" s="49"/>
    </row>
    <row r="12" spans="1:10" ht="16.5" customHeight="1" x14ac:dyDescent="0.25">
      <c r="A12" s="20" t="s">
        <v>40</v>
      </c>
      <c r="B12" s="1" t="s">
        <v>69</v>
      </c>
      <c r="C12" s="49">
        <f t="shared" si="0"/>
        <v>0.3</v>
      </c>
      <c r="D12" s="49">
        <v>-0.3</v>
      </c>
      <c r="E12" s="49"/>
      <c r="F12" s="49">
        <v>0.6</v>
      </c>
    </row>
    <row r="13" spans="1:10" ht="16.5" customHeight="1" x14ac:dyDescent="0.25">
      <c r="A13" s="3" t="s">
        <v>41</v>
      </c>
      <c r="B13" s="1" t="s">
        <v>70</v>
      </c>
      <c r="C13" s="49">
        <f t="shared" si="0"/>
        <v>-15.3</v>
      </c>
      <c r="D13" s="49">
        <v>-6.9</v>
      </c>
      <c r="E13" s="49">
        <v>-4.5</v>
      </c>
      <c r="F13" s="49">
        <v>-3.9</v>
      </c>
    </row>
    <row r="14" spans="1:10" ht="16.5" customHeight="1" x14ac:dyDescent="0.25">
      <c r="A14" s="20" t="s">
        <v>42</v>
      </c>
      <c r="B14" s="1" t="s">
        <v>71</v>
      </c>
      <c r="C14" s="49">
        <f t="shared" si="0"/>
        <v>-2</v>
      </c>
      <c r="D14" s="49"/>
      <c r="E14" s="49">
        <v>-2</v>
      </c>
      <c r="F14" s="49"/>
    </row>
    <row r="15" spans="1:10" ht="16.5" customHeight="1" x14ac:dyDescent="0.25">
      <c r="A15" s="20" t="s">
        <v>43</v>
      </c>
      <c r="B15" s="1" t="s">
        <v>72</v>
      </c>
      <c r="C15" s="49">
        <f t="shared" si="0"/>
        <v>-3.4</v>
      </c>
      <c r="D15" s="49">
        <v>-2.9</v>
      </c>
      <c r="E15" s="49">
        <v>-0.5</v>
      </c>
      <c r="F15" s="49"/>
    </row>
    <row r="16" spans="1:10" ht="16.5" customHeight="1" x14ac:dyDescent="0.25">
      <c r="A16" s="3" t="s">
        <v>44</v>
      </c>
      <c r="B16" s="1" t="s">
        <v>73</v>
      </c>
      <c r="C16" s="49">
        <f t="shared" si="0"/>
        <v>0.4</v>
      </c>
      <c r="D16" s="49"/>
      <c r="E16" s="49">
        <v>0.4</v>
      </c>
      <c r="F16" s="49"/>
    </row>
    <row r="17" spans="1:6" ht="16.5" customHeight="1" x14ac:dyDescent="0.25">
      <c r="A17" s="20" t="s">
        <v>45</v>
      </c>
      <c r="B17" s="1" t="s">
        <v>177</v>
      </c>
      <c r="C17" s="49">
        <f t="shared" si="0"/>
        <v>-5.4</v>
      </c>
      <c r="D17" s="49">
        <v>-1.7</v>
      </c>
      <c r="E17" s="49">
        <v>-0.9</v>
      </c>
      <c r="F17" s="49">
        <v>-2.8</v>
      </c>
    </row>
    <row r="18" spans="1:6" ht="16.5" customHeight="1" x14ac:dyDescent="0.25">
      <c r="A18" s="20" t="s">
        <v>46</v>
      </c>
      <c r="B18" s="1" t="s">
        <v>111</v>
      </c>
      <c r="C18" s="49">
        <f t="shared" si="0"/>
        <v>-6</v>
      </c>
      <c r="D18" s="49"/>
      <c r="E18" s="49"/>
      <c r="F18" s="49">
        <v>-6</v>
      </c>
    </row>
    <row r="19" spans="1:6" ht="16.5" customHeight="1" x14ac:dyDescent="0.25">
      <c r="A19" s="20" t="s">
        <v>47</v>
      </c>
      <c r="B19" s="1" t="s">
        <v>116</v>
      </c>
      <c r="C19" s="49">
        <f t="shared" si="0"/>
        <v>-6</v>
      </c>
      <c r="D19" s="49"/>
      <c r="E19" s="49">
        <v>0.2</v>
      </c>
      <c r="F19" s="49">
        <v>-6.2</v>
      </c>
    </row>
    <row r="20" spans="1:6" ht="16.5" customHeight="1" x14ac:dyDescent="0.25">
      <c r="A20" s="20" t="s">
        <v>105</v>
      </c>
      <c r="B20" s="1" t="s">
        <v>181</v>
      </c>
      <c r="C20" s="49">
        <f t="shared" si="0"/>
        <v>-7.8000000000000007</v>
      </c>
      <c r="D20" s="49">
        <v>-0.2</v>
      </c>
      <c r="E20" s="49">
        <v>-0.2</v>
      </c>
      <c r="F20" s="49">
        <v>-7.4</v>
      </c>
    </row>
    <row r="21" spans="1:6" ht="16.5" customHeight="1" x14ac:dyDescent="0.25">
      <c r="A21" s="3" t="s">
        <v>48</v>
      </c>
      <c r="B21" s="1" t="s">
        <v>6</v>
      </c>
      <c r="C21" s="49">
        <f t="shared" si="0"/>
        <v>0.5</v>
      </c>
      <c r="D21" s="49">
        <v>0.5</v>
      </c>
      <c r="E21" s="49"/>
      <c r="F21" s="49"/>
    </row>
    <row r="22" spans="1:6" ht="16.5" customHeight="1" x14ac:dyDescent="0.25">
      <c r="A22" s="20" t="s">
        <v>113</v>
      </c>
      <c r="B22" s="1" t="s">
        <v>100</v>
      </c>
      <c r="C22" s="49">
        <f t="shared" si="0"/>
        <v>-2.8</v>
      </c>
      <c r="D22" s="49"/>
      <c r="E22" s="49">
        <v>-0.8</v>
      </c>
      <c r="F22" s="49">
        <v>-2</v>
      </c>
    </row>
    <row r="23" spans="1:6" ht="16.5" customHeight="1" x14ac:dyDescent="0.25">
      <c r="A23" s="20" t="s">
        <v>130</v>
      </c>
      <c r="B23" s="1" t="s">
        <v>122</v>
      </c>
      <c r="C23" s="49">
        <f t="shared" si="0"/>
        <v>-2.6</v>
      </c>
      <c r="D23" s="49"/>
      <c r="E23" s="49"/>
      <c r="F23" s="49">
        <v>-2.6</v>
      </c>
    </row>
    <row r="24" spans="1:6" ht="16.5" customHeight="1" x14ac:dyDescent="0.25">
      <c r="A24" s="3" t="s">
        <v>102</v>
      </c>
      <c r="B24" s="99" t="s">
        <v>178</v>
      </c>
      <c r="C24" s="49">
        <f t="shared" si="0"/>
        <v>-5</v>
      </c>
      <c r="D24" s="49"/>
      <c r="E24" s="49">
        <v>-5</v>
      </c>
      <c r="F24" s="49"/>
    </row>
    <row r="25" spans="1:6" ht="31.5" customHeight="1" x14ac:dyDescent="0.25">
      <c r="A25" s="20" t="s">
        <v>133</v>
      </c>
      <c r="B25" s="99" t="s">
        <v>180</v>
      </c>
      <c r="C25" s="49">
        <f t="shared" si="0"/>
        <v>5</v>
      </c>
      <c r="D25" s="49">
        <v>5</v>
      </c>
      <c r="E25" s="49"/>
      <c r="F25" s="49"/>
    </row>
    <row r="26" spans="1:6" ht="17.25" customHeight="1" x14ac:dyDescent="0.25">
      <c r="A26" s="3" t="s">
        <v>132</v>
      </c>
      <c r="B26" s="108" t="s">
        <v>232</v>
      </c>
      <c r="C26" s="49">
        <f t="shared" si="0"/>
        <v>-5.6</v>
      </c>
      <c r="D26" s="49">
        <v>-5.6</v>
      </c>
      <c r="E26" s="49"/>
      <c r="F26" s="49"/>
    </row>
    <row r="27" spans="1:6" ht="16.5" customHeight="1" x14ac:dyDescent="0.25">
      <c r="A27" s="89" t="s">
        <v>141</v>
      </c>
      <c r="B27" s="1" t="s">
        <v>142</v>
      </c>
      <c r="C27" s="49">
        <f t="shared" si="0"/>
        <v>7</v>
      </c>
      <c r="D27" s="49">
        <v>7</v>
      </c>
      <c r="E27" s="49"/>
      <c r="F27" s="49"/>
    </row>
    <row r="28" spans="1:6" ht="16.5" customHeight="1" x14ac:dyDescent="0.25">
      <c r="A28" s="20" t="s">
        <v>176</v>
      </c>
      <c r="B28" s="1" t="s">
        <v>191</v>
      </c>
      <c r="C28" s="49">
        <f t="shared" si="0"/>
        <v>0.3</v>
      </c>
      <c r="D28" s="49"/>
      <c r="E28" s="49">
        <v>0.3</v>
      </c>
      <c r="F28" s="49"/>
    </row>
    <row r="29" spans="1:6" ht="16.5" customHeight="1" x14ac:dyDescent="0.25">
      <c r="A29" s="20" t="s">
        <v>160</v>
      </c>
      <c r="B29" s="1" t="s">
        <v>174</v>
      </c>
      <c r="C29" s="49">
        <f t="shared" si="0"/>
        <v>-0.8</v>
      </c>
      <c r="D29" s="49"/>
      <c r="E29" s="49">
        <v>-0.8</v>
      </c>
      <c r="F29" s="49"/>
    </row>
    <row r="30" spans="1:6" ht="16.5" customHeight="1" x14ac:dyDescent="0.25">
      <c r="A30" s="20" t="s">
        <v>124</v>
      </c>
      <c r="B30" s="1" t="s">
        <v>158</v>
      </c>
      <c r="C30" s="49">
        <f t="shared" si="0"/>
        <v>-1.5</v>
      </c>
      <c r="D30" s="49">
        <v>-1.1000000000000001</v>
      </c>
      <c r="E30" s="49">
        <v>-0.4</v>
      </c>
      <c r="F30" s="49"/>
    </row>
    <row r="31" spans="1:6" ht="16.5" customHeight="1" x14ac:dyDescent="0.25">
      <c r="A31" s="20" t="s">
        <v>183</v>
      </c>
      <c r="B31" s="1" t="s">
        <v>256</v>
      </c>
      <c r="C31" s="49">
        <f t="shared" si="0"/>
        <v>1</v>
      </c>
      <c r="D31" s="49"/>
      <c r="E31" s="49">
        <v>1</v>
      </c>
      <c r="F31" s="49"/>
    </row>
    <row r="32" spans="1:6" ht="18" customHeight="1" x14ac:dyDescent="0.25">
      <c r="A32" s="127" t="s">
        <v>4</v>
      </c>
      <c r="B32" s="128"/>
      <c r="C32" s="52">
        <f t="shared" ref="C32" si="1">SUM(D32+E32+F32)</f>
        <v>-51.6</v>
      </c>
      <c r="D32" s="52">
        <f t="shared" ref="D32:E32" si="2">SUM(D9:D31)</f>
        <v>-9.1999999999999975</v>
      </c>
      <c r="E32" s="52">
        <f t="shared" si="2"/>
        <v>-13.8</v>
      </c>
      <c r="F32" s="52">
        <f>SUM(F9:F31)</f>
        <v>-28.6</v>
      </c>
    </row>
    <row r="33" spans="1:6" x14ac:dyDescent="0.25">
      <c r="D33" s="16"/>
      <c r="E33" s="16"/>
      <c r="F33" s="16"/>
    </row>
    <row r="34" spans="1:6" x14ac:dyDescent="0.25">
      <c r="A34" s="4"/>
      <c r="C34" s="16"/>
      <c r="D34" s="16"/>
      <c r="E34" s="16"/>
      <c r="F34" s="16"/>
    </row>
    <row r="35" spans="1:6" x14ac:dyDescent="0.25">
      <c r="F35" s="16"/>
    </row>
  </sheetData>
  <mergeCells count="7">
    <mergeCell ref="A32:B32"/>
    <mergeCell ref="A6:F6"/>
    <mergeCell ref="E1:F1"/>
    <mergeCell ref="E2:F2"/>
    <mergeCell ref="E3:F3"/>
    <mergeCell ref="E5:F5"/>
    <mergeCell ref="E4:F4"/>
  </mergeCells>
  <phoneticPr fontId="0" type="noConversion"/>
  <pageMargins left="0.7" right="0.7" top="0.75" bottom="0.75" header="0.3" footer="0.3"/>
  <pageSetup paperSize="9"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4"/>
  <sheetViews>
    <sheetView topLeftCell="A55" workbookViewId="0">
      <selection activeCell="C78" sqref="C78"/>
    </sheetView>
  </sheetViews>
  <sheetFormatPr defaultColWidth="9.140625" defaultRowHeight="15" x14ac:dyDescent="0.2"/>
  <cols>
    <col min="1" max="1" width="6" style="32" customWidth="1"/>
    <col min="2" max="2" width="15.140625" style="32" customWidth="1"/>
    <col min="3" max="3" width="39.5703125" style="32" customWidth="1"/>
    <col min="4" max="4" width="46.140625" style="32" customWidth="1"/>
    <col min="5" max="5" width="12.5703125" style="32" customWidth="1"/>
    <col min="6" max="6" width="14.140625" style="32" customWidth="1"/>
    <col min="7" max="7" width="9.140625" style="32"/>
    <col min="8" max="8" width="11" style="32" customWidth="1"/>
    <col min="9" max="16384" width="9.140625" style="32"/>
  </cols>
  <sheetData>
    <row r="1" spans="1:7" x14ac:dyDescent="0.2">
      <c r="D1" s="47"/>
      <c r="E1" s="130" t="s">
        <v>50</v>
      </c>
      <c r="F1" s="130"/>
    </row>
    <row r="2" spans="1:7" x14ac:dyDescent="0.2">
      <c r="D2" s="47"/>
      <c r="E2" s="130" t="s">
        <v>172</v>
      </c>
      <c r="F2" s="130"/>
    </row>
    <row r="3" spans="1:7" x14ac:dyDescent="0.2">
      <c r="D3" s="47"/>
      <c r="E3" s="130" t="s">
        <v>61</v>
      </c>
      <c r="F3" s="130"/>
    </row>
    <row r="4" spans="1:7" x14ac:dyDescent="0.2">
      <c r="D4" s="47"/>
      <c r="E4" s="130" t="s">
        <v>52</v>
      </c>
      <c r="F4" s="130"/>
    </row>
    <row r="5" spans="1:7" x14ac:dyDescent="0.2">
      <c r="D5" s="78"/>
      <c r="E5" s="78"/>
      <c r="F5" s="78"/>
    </row>
    <row r="6" spans="1:7" ht="30" customHeight="1" x14ac:dyDescent="0.2">
      <c r="A6" s="136" t="s">
        <v>64</v>
      </c>
      <c r="B6" s="136"/>
      <c r="C6" s="136"/>
      <c r="D6" s="136"/>
      <c r="E6" s="136"/>
      <c r="F6" s="136"/>
      <c r="G6" s="64"/>
    </row>
    <row r="7" spans="1:7" x14ac:dyDescent="0.2">
      <c r="B7" s="79"/>
      <c r="C7" s="79"/>
      <c r="D7" s="79"/>
      <c r="E7" s="79"/>
      <c r="F7" s="58" t="s">
        <v>24</v>
      </c>
    </row>
    <row r="8" spans="1:7" ht="45" x14ac:dyDescent="0.2">
      <c r="A8" s="80" t="s">
        <v>21</v>
      </c>
      <c r="B8" s="80" t="s">
        <v>16</v>
      </c>
      <c r="C8" s="80" t="s">
        <v>17</v>
      </c>
      <c r="D8" s="80" t="s">
        <v>18</v>
      </c>
      <c r="E8" s="80" t="s">
        <v>35</v>
      </c>
      <c r="F8" s="80" t="s">
        <v>2</v>
      </c>
    </row>
    <row r="9" spans="1:7" ht="30" x14ac:dyDescent="0.2">
      <c r="A9" s="98" t="s">
        <v>37</v>
      </c>
      <c r="B9" s="131" t="s">
        <v>75</v>
      </c>
      <c r="C9" s="71" t="s">
        <v>107</v>
      </c>
      <c r="D9" s="43" t="s">
        <v>108</v>
      </c>
      <c r="E9" s="54">
        <v>3</v>
      </c>
      <c r="F9" s="54">
        <v>0.5</v>
      </c>
    </row>
    <row r="10" spans="1:7" ht="18" customHeight="1" x14ac:dyDescent="0.2">
      <c r="A10" s="107" t="s">
        <v>39</v>
      </c>
      <c r="B10" s="132"/>
      <c r="C10" s="71" t="s">
        <v>114</v>
      </c>
      <c r="D10" s="71" t="s">
        <v>231</v>
      </c>
      <c r="E10" s="54">
        <v>13.8</v>
      </c>
      <c r="F10" s="54"/>
    </row>
    <row r="11" spans="1:7" ht="18" customHeight="1" x14ac:dyDescent="0.25">
      <c r="A11" s="91" t="s">
        <v>40</v>
      </c>
      <c r="B11" s="132"/>
      <c r="C11" s="43" t="s">
        <v>109</v>
      </c>
      <c r="D11" s="71" t="s">
        <v>110</v>
      </c>
      <c r="E11" s="49"/>
      <c r="F11" s="49">
        <v>-3</v>
      </c>
    </row>
    <row r="12" spans="1:7" ht="18" customHeight="1" x14ac:dyDescent="0.25">
      <c r="A12" s="98" t="s">
        <v>42</v>
      </c>
      <c r="B12" s="132"/>
      <c r="C12" s="71" t="s">
        <v>69</v>
      </c>
      <c r="D12" s="71" t="s">
        <v>76</v>
      </c>
      <c r="E12" s="49"/>
      <c r="F12" s="49">
        <v>-4</v>
      </c>
    </row>
    <row r="13" spans="1:7" ht="18" customHeight="1" x14ac:dyDescent="0.25">
      <c r="A13" s="98">
        <v>7</v>
      </c>
      <c r="B13" s="132"/>
      <c r="C13" s="71" t="s">
        <v>70</v>
      </c>
      <c r="D13" s="71" t="s">
        <v>77</v>
      </c>
      <c r="E13" s="49">
        <v>1.5</v>
      </c>
      <c r="F13" s="49">
        <v>-2.4</v>
      </c>
    </row>
    <row r="14" spans="1:7" ht="18" customHeight="1" x14ac:dyDescent="0.25">
      <c r="A14" s="91" t="s">
        <v>44</v>
      </c>
      <c r="B14" s="132"/>
      <c r="C14" s="43" t="s">
        <v>71</v>
      </c>
      <c r="D14" s="71" t="s">
        <v>78</v>
      </c>
      <c r="E14" s="49"/>
      <c r="F14" s="49">
        <v>-6.4</v>
      </c>
    </row>
    <row r="15" spans="1:7" ht="16.5" customHeight="1" x14ac:dyDescent="0.25">
      <c r="A15" s="98" t="s">
        <v>46</v>
      </c>
      <c r="B15" s="132"/>
      <c r="C15" s="71" t="s">
        <v>72</v>
      </c>
      <c r="D15" s="71" t="s">
        <v>79</v>
      </c>
      <c r="E15" s="49">
        <v>6.1</v>
      </c>
      <c r="F15" s="49">
        <v>-3.5</v>
      </c>
    </row>
    <row r="16" spans="1:7" ht="18" customHeight="1" x14ac:dyDescent="0.25">
      <c r="A16" s="91" t="s">
        <v>47</v>
      </c>
      <c r="B16" s="132"/>
      <c r="C16" s="43" t="s">
        <v>73</v>
      </c>
      <c r="D16" s="71" t="s">
        <v>80</v>
      </c>
      <c r="E16" s="49"/>
      <c r="F16" s="49">
        <v>-5.4</v>
      </c>
    </row>
    <row r="17" spans="1:6" ht="18" customHeight="1" x14ac:dyDescent="0.25">
      <c r="A17" s="91" t="s">
        <v>49</v>
      </c>
      <c r="B17" s="132"/>
      <c r="C17" s="71" t="s">
        <v>116</v>
      </c>
      <c r="D17" s="71" t="s">
        <v>117</v>
      </c>
      <c r="E17" s="49">
        <v>1</v>
      </c>
      <c r="F17" s="49">
        <v>1</v>
      </c>
    </row>
    <row r="18" spans="1:6" ht="18" customHeight="1" x14ac:dyDescent="0.25">
      <c r="A18" s="98" t="s">
        <v>99</v>
      </c>
      <c r="B18" s="132"/>
      <c r="C18" s="71" t="s">
        <v>181</v>
      </c>
      <c r="D18" s="71" t="s">
        <v>182</v>
      </c>
      <c r="E18" s="49">
        <v>39.6</v>
      </c>
      <c r="F18" s="49">
        <v>39.6</v>
      </c>
    </row>
    <row r="19" spans="1:6" ht="18" customHeight="1" x14ac:dyDescent="0.25">
      <c r="A19" s="91" t="s">
        <v>130</v>
      </c>
      <c r="B19" s="132"/>
      <c r="C19" s="71" t="s">
        <v>6</v>
      </c>
      <c r="D19" s="54" t="s">
        <v>81</v>
      </c>
      <c r="E19" s="49">
        <v>13.5</v>
      </c>
      <c r="F19" s="49">
        <v>13.4</v>
      </c>
    </row>
    <row r="20" spans="1:6" ht="17.25" customHeight="1" x14ac:dyDescent="0.25">
      <c r="A20" s="91" t="s">
        <v>102</v>
      </c>
      <c r="B20" s="132"/>
      <c r="C20" s="71" t="s">
        <v>100</v>
      </c>
      <c r="D20" s="71" t="s">
        <v>101</v>
      </c>
      <c r="E20" s="49">
        <v>8.6</v>
      </c>
      <c r="F20" s="49">
        <v>8.6</v>
      </c>
    </row>
    <row r="21" spans="1:6" ht="17.25" customHeight="1" x14ac:dyDescent="0.25">
      <c r="A21" s="91" t="s">
        <v>133</v>
      </c>
      <c r="B21" s="132"/>
      <c r="C21" s="71" t="s">
        <v>7</v>
      </c>
      <c r="D21" s="71" t="s">
        <v>82</v>
      </c>
      <c r="E21" s="49">
        <v>24.8</v>
      </c>
      <c r="F21" s="49">
        <v>8.5</v>
      </c>
    </row>
    <row r="22" spans="1:6" ht="17.25" customHeight="1" x14ac:dyDescent="0.25">
      <c r="A22" s="107" t="s">
        <v>74</v>
      </c>
      <c r="B22" s="132"/>
      <c r="C22" s="71" t="s">
        <v>96</v>
      </c>
      <c r="D22" s="71" t="s">
        <v>97</v>
      </c>
      <c r="E22" s="49">
        <v>11</v>
      </c>
      <c r="F22" s="49"/>
    </row>
    <row r="23" spans="1:6" ht="17.25" customHeight="1" x14ac:dyDescent="0.25">
      <c r="A23" s="107" t="s">
        <v>131</v>
      </c>
      <c r="B23" s="132"/>
      <c r="C23" s="71" t="s">
        <v>128</v>
      </c>
      <c r="D23" s="71" t="s">
        <v>129</v>
      </c>
      <c r="E23" s="49">
        <v>13</v>
      </c>
      <c r="F23" s="49"/>
    </row>
    <row r="24" spans="1:6" ht="17.25" customHeight="1" x14ac:dyDescent="0.25">
      <c r="A24" s="98" t="s">
        <v>146</v>
      </c>
      <c r="B24" s="133"/>
      <c r="C24" s="99" t="s">
        <v>178</v>
      </c>
      <c r="D24" s="99" t="s">
        <v>179</v>
      </c>
      <c r="E24" s="49">
        <v>1.5</v>
      </c>
      <c r="F24" s="49">
        <v>-21</v>
      </c>
    </row>
    <row r="25" spans="1:6" ht="31.5" customHeight="1" x14ac:dyDescent="0.25">
      <c r="A25" s="114" t="s">
        <v>193</v>
      </c>
      <c r="B25" s="121" t="s">
        <v>83</v>
      </c>
      <c r="C25" s="99" t="s">
        <v>178</v>
      </c>
      <c r="D25" s="102" t="s">
        <v>201</v>
      </c>
      <c r="E25" s="49">
        <v>100</v>
      </c>
      <c r="F25" s="49"/>
    </row>
    <row r="26" spans="1:6" ht="59.25" customHeight="1" x14ac:dyDescent="0.25">
      <c r="A26" s="114" t="s">
        <v>176</v>
      </c>
      <c r="B26" s="121" t="s">
        <v>83</v>
      </c>
      <c r="C26" s="115" t="s">
        <v>144</v>
      </c>
      <c r="D26" s="102" t="s">
        <v>189</v>
      </c>
      <c r="E26" s="49">
        <v>-3.5</v>
      </c>
      <c r="F26" s="49"/>
    </row>
    <row r="27" spans="1:6" ht="15" customHeight="1" x14ac:dyDescent="0.25">
      <c r="A27" s="98" t="s">
        <v>148</v>
      </c>
      <c r="B27" s="131" t="s">
        <v>84</v>
      </c>
      <c r="C27" s="71" t="s">
        <v>136</v>
      </c>
      <c r="D27" s="71" t="s">
        <v>137</v>
      </c>
      <c r="E27" s="49"/>
      <c r="F27" s="49">
        <v>-4.2</v>
      </c>
    </row>
    <row r="28" spans="1:6" ht="18" customHeight="1" x14ac:dyDescent="0.25">
      <c r="A28" s="98" t="s">
        <v>183</v>
      </c>
      <c r="B28" s="133"/>
      <c r="C28" s="71" t="s">
        <v>134</v>
      </c>
      <c r="D28" s="71" t="s">
        <v>135</v>
      </c>
      <c r="E28" s="49">
        <v>25.9</v>
      </c>
      <c r="F28" s="49">
        <v>47.6</v>
      </c>
    </row>
    <row r="29" spans="1:6" ht="30" customHeight="1" x14ac:dyDescent="0.25">
      <c r="A29" s="91" t="s">
        <v>138</v>
      </c>
      <c r="B29" s="131" t="s">
        <v>85</v>
      </c>
      <c r="C29" s="71" t="s">
        <v>139</v>
      </c>
      <c r="D29" s="71" t="s">
        <v>140</v>
      </c>
      <c r="E29" s="49">
        <v>7.7</v>
      </c>
      <c r="F29" s="49">
        <v>7.7</v>
      </c>
    </row>
    <row r="30" spans="1:6" ht="15" customHeight="1" x14ac:dyDescent="0.25">
      <c r="A30" s="98" t="s">
        <v>153</v>
      </c>
      <c r="B30" s="132"/>
      <c r="C30" s="71" t="s">
        <v>143</v>
      </c>
      <c r="D30" s="71" t="s">
        <v>184</v>
      </c>
      <c r="E30" s="49">
        <v>20.2</v>
      </c>
      <c r="F30" s="49">
        <v>2</v>
      </c>
    </row>
    <row r="31" spans="1:6" ht="15" customHeight="1" x14ac:dyDescent="0.25">
      <c r="A31" s="98" t="s">
        <v>186</v>
      </c>
      <c r="B31" s="132"/>
      <c r="C31" s="140" t="s">
        <v>144</v>
      </c>
      <c r="D31" s="71" t="s">
        <v>145</v>
      </c>
      <c r="E31" s="49">
        <v>-15.2</v>
      </c>
      <c r="F31" s="49"/>
    </row>
    <row r="32" spans="1:6" ht="15" customHeight="1" x14ac:dyDescent="0.25">
      <c r="A32" s="98" t="s">
        <v>187</v>
      </c>
      <c r="B32" s="132"/>
      <c r="C32" s="140"/>
      <c r="D32" s="71" t="s">
        <v>188</v>
      </c>
      <c r="E32" s="49">
        <v>8.1999999999999993</v>
      </c>
      <c r="F32" s="49"/>
    </row>
    <row r="33" spans="1:6" ht="15" customHeight="1" x14ac:dyDescent="0.25">
      <c r="A33" s="98" t="s">
        <v>190</v>
      </c>
      <c r="B33" s="132"/>
      <c r="C33" s="71" t="s">
        <v>191</v>
      </c>
      <c r="D33" s="71" t="s">
        <v>192</v>
      </c>
      <c r="E33" s="49"/>
      <c r="F33" s="49">
        <v>-0.5</v>
      </c>
    </row>
    <row r="34" spans="1:6" ht="17.25" customHeight="1" x14ac:dyDescent="0.25">
      <c r="A34" s="91" t="s">
        <v>157</v>
      </c>
      <c r="B34" s="133"/>
      <c r="C34" s="71" t="s">
        <v>158</v>
      </c>
      <c r="D34" s="71" t="s">
        <v>159</v>
      </c>
      <c r="E34" s="49"/>
      <c r="F34" s="49">
        <v>-6</v>
      </c>
    </row>
    <row r="35" spans="1:6" ht="29.25" customHeight="1" x14ac:dyDescent="0.25">
      <c r="A35" s="98" t="s">
        <v>194</v>
      </c>
      <c r="B35" s="131" t="s">
        <v>125</v>
      </c>
      <c r="C35" s="71" t="s">
        <v>103</v>
      </c>
      <c r="D35" s="71" t="s">
        <v>104</v>
      </c>
      <c r="E35" s="49">
        <v>19.100000000000001</v>
      </c>
      <c r="F35" s="49">
        <v>9.1</v>
      </c>
    </row>
    <row r="36" spans="1:6" ht="29.25" customHeight="1" x14ac:dyDescent="0.25">
      <c r="A36" s="107" t="s">
        <v>236</v>
      </c>
      <c r="B36" s="133"/>
      <c r="C36" s="112" t="s">
        <v>237</v>
      </c>
      <c r="D36" s="112" t="s">
        <v>238</v>
      </c>
      <c r="E36" s="49">
        <v>-12</v>
      </c>
      <c r="F36" s="49">
        <v>1.7</v>
      </c>
    </row>
    <row r="37" spans="1:6" ht="17.25" customHeight="1" x14ac:dyDescent="0.2">
      <c r="A37" s="92" t="s">
        <v>86</v>
      </c>
      <c r="B37" s="84"/>
      <c r="C37" s="74" t="s">
        <v>3</v>
      </c>
      <c r="D37" s="74"/>
      <c r="E37" s="56">
        <f>SUM(E38:E60)</f>
        <v>-353.4</v>
      </c>
      <c r="F37" s="56">
        <f>SUM(F38:F60)</f>
        <v>-3.3</v>
      </c>
    </row>
    <row r="38" spans="1:6" ht="17.25" customHeight="1" x14ac:dyDescent="0.2">
      <c r="A38" s="103" t="s">
        <v>196</v>
      </c>
      <c r="B38" s="144" t="s">
        <v>75</v>
      </c>
      <c r="C38" s="137" t="s">
        <v>3</v>
      </c>
      <c r="D38" s="71" t="s">
        <v>195</v>
      </c>
      <c r="E38" s="104">
        <v>-5.7</v>
      </c>
      <c r="F38" s="104"/>
    </row>
    <row r="39" spans="1:6" ht="17.25" customHeight="1" x14ac:dyDescent="0.2">
      <c r="A39" s="103" t="s">
        <v>197</v>
      </c>
      <c r="B39" s="145"/>
      <c r="C39" s="138"/>
      <c r="D39" s="71" t="s">
        <v>87</v>
      </c>
      <c r="E39" s="104">
        <v>8.8000000000000007</v>
      </c>
      <c r="F39" s="104"/>
    </row>
    <row r="40" spans="1:6" ht="17.25" customHeight="1" x14ac:dyDescent="0.2">
      <c r="A40" s="103" t="s">
        <v>239</v>
      </c>
      <c r="B40" s="146"/>
      <c r="C40" s="139"/>
      <c r="D40" s="71" t="s">
        <v>240</v>
      </c>
      <c r="E40" s="104">
        <v>1.6</v>
      </c>
      <c r="F40" s="104"/>
    </row>
    <row r="41" spans="1:6" ht="17.25" customHeight="1" x14ac:dyDescent="0.2">
      <c r="A41" s="103" t="s">
        <v>198</v>
      </c>
      <c r="B41" s="141" t="s">
        <v>83</v>
      </c>
      <c r="C41" s="137" t="s">
        <v>3</v>
      </c>
      <c r="D41" s="71" t="s">
        <v>200</v>
      </c>
      <c r="E41" s="104">
        <v>-14.5</v>
      </c>
      <c r="F41" s="104"/>
    </row>
    <row r="42" spans="1:6" ht="28.5" customHeight="1" x14ac:dyDescent="0.2">
      <c r="A42" s="114" t="s">
        <v>199</v>
      </c>
      <c r="B42" s="142"/>
      <c r="C42" s="138"/>
      <c r="D42" s="71" t="s">
        <v>201</v>
      </c>
      <c r="E42" s="54">
        <v>-247.9</v>
      </c>
      <c r="F42" s="54"/>
    </row>
    <row r="43" spans="1:6" ht="45" customHeight="1" x14ac:dyDescent="0.2">
      <c r="A43" s="114" t="s">
        <v>202</v>
      </c>
      <c r="B43" s="143"/>
      <c r="C43" s="139"/>
      <c r="D43" s="71" t="s">
        <v>203</v>
      </c>
      <c r="E43" s="54">
        <v>-2.1</v>
      </c>
      <c r="F43" s="54"/>
    </row>
    <row r="44" spans="1:6" ht="59.25" customHeight="1" x14ac:dyDescent="0.2">
      <c r="A44" s="114" t="s">
        <v>162</v>
      </c>
      <c r="B44" s="141" t="s">
        <v>83</v>
      </c>
      <c r="C44" s="137" t="s">
        <v>3</v>
      </c>
      <c r="D44" s="71" t="s">
        <v>163</v>
      </c>
      <c r="E44" s="54">
        <v>-17.899999999999999</v>
      </c>
      <c r="F44" s="54"/>
    </row>
    <row r="45" spans="1:6" ht="30" customHeight="1" x14ac:dyDescent="0.2">
      <c r="A45" s="107" t="s">
        <v>234</v>
      </c>
      <c r="B45" s="143"/>
      <c r="C45" s="139"/>
      <c r="D45" s="71" t="s">
        <v>235</v>
      </c>
      <c r="E45" s="54">
        <v>8</v>
      </c>
      <c r="F45" s="54"/>
    </row>
    <row r="46" spans="1:6" ht="17.25" customHeight="1" x14ac:dyDescent="0.2">
      <c r="A46" s="98" t="s">
        <v>209</v>
      </c>
      <c r="B46" s="141" t="s">
        <v>208</v>
      </c>
      <c r="C46" s="137" t="s">
        <v>3</v>
      </c>
      <c r="D46" s="71" t="s">
        <v>204</v>
      </c>
      <c r="E46" s="54">
        <v>-23</v>
      </c>
      <c r="F46" s="54"/>
    </row>
    <row r="47" spans="1:6" ht="27.75" customHeight="1" x14ac:dyDescent="0.2">
      <c r="A47" s="98" t="s">
        <v>210</v>
      </c>
      <c r="B47" s="142"/>
      <c r="C47" s="138"/>
      <c r="D47" s="71" t="s">
        <v>205</v>
      </c>
      <c r="E47" s="54">
        <v>-56.5</v>
      </c>
      <c r="F47" s="54"/>
    </row>
    <row r="48" spans="1:6" ht="34.5" customHeight="1" x14ac:dyDescent="0.2">
      <c r="A48" s="98" t="s">
        <v>211</v>
      </c>
      <c r="B48" s="142"/>
      <c r="C48" s="138"/>
      <c r="D48" s="71" t="s">
        <v>206</v>
      </c>
      <c r="E48" s="54">
        <v>-50.6</v>
      </c>
      <c r="F48" s="54"/>
    </row>
    <row r="49" spans="1:9" ht="17.25" customHeight="1" x14ac:dyDescent="0.2">
      <c r="A49" s="98" t="s">
        <v>212</v>
      </c>
      <c r="B49" s="141" t="s">
        <v>84</v>
      </c>
      <c r="C49" s="137" t="s">
        <v>3</v>
      </c>
      <c r="D49" s="71" t="s">
        <v>207</v>
      </c>
      <c r="E49" s="54">
        <v>-16.600000000000001</v>
      </c>
      <c r="F49" s="54"/>
    </row>
    <row r="50" spans="1:9" ht="17.25" customHeight="1" x14ac:dyDescent="0.2">
      <c r="A50" s="98" t="s">
        <v>222</v>
      </c>
      <c r="B50" s="142"/>
      <c r="C50" s="138"/>
      <c r="D50" s="71" t="s">
        <v>223</v>
      </c>
      <c r="E50" s="54">
        <v>8</v>
      </c>
      <c r="F50" s="54"/>
    </row>
    <row r="51" spans="1:9" ht="30.75" customHeight="1" x14ac:dyDescent="0.2">
      <c r="A51" s="98" t="s">
        <v>213</v>
      </c>
      <c r="B51" s="142"/>
      <c r="C51" s="138"/>
      <c r="D51" s="71" t="s">
        <v>152</v>
      </c>
      <c r="E51" s="54">
        <v>8.6</v>
      </c>
      <c r="F51" s="54"/>
    </row>
    <row r="52" spans="1:9" ht="17.25" customHeight="1" x14ac:dyDescent="0.2">
      <c r="A52" s="98" t="s">
        <v>214</v>
      </c>
      <c r="B52" s="142"/>
      <c r="C52" s="138"/>
      <c r="D52" s="71" t="s">
        <v>215</v>
      </c>
      <c r="E52" s="54">
        <v>-15</v>
      </c>
      <c r="F52" s="54"/>
    </row>
    <row r="53" spans="1:9" ht="30" customHeight="1" x14ac:dyDescent="0.2">
      <c r="A53" s="111" t="s">
        <v>245</v>
      </c>
      <c r="B53" s="142"/>
      <c r="C53" s="138"/>
      <c r="D53" s="71" t="s">
        <v>246</v>
      </c>
      <c r="E53" s="54">
        <v>-38</v>
      </c>
      <c r="F53" s="54"/>
    </row>
    <row r="54" spans="1:9" ht="29.25" customHeight="1" x14ac:dyDescent="0.2">
      <c r="A54" s="107" t="s">
        <v>242</v>
      </c>
      <c r="B54" s="143"/>
      <c r="C54" s="139"/>
      <c r="D54" s="71" t="s">
        <v>243</v>
      </c>
      <c r="E54" s="54">
        <v>12.7</v>
      </c>
      <c r="F54" s="54"/>
    </row>
    <row r="55" spans="1:9" ht="17.25" customHeight="1" x14ac:dyDescent="0.2">
      <c r="A55" s="98" t="s">
        <v>216</v>
      </c>
      <c r="B55" s="141" t="s">
        <v>125</v>
      </c>
      <c r="C55" s="137" t="s">
        <v>3</v>
      </c>
      <c r="D55" s="71" t="s">
        <v>217</v>
      </c>
      <c r="E55" s="54"/>
      <c r="F55" s="54">
        <v>-2.6</v>
      </c>
    </row>
    <row r="56" spans="1:9" ht="17.25" customHeight="1" x14ac:dyDescent="0.2">
      <c r="A56" s="98" t="s">
        <v>219</v>
      </c>
      <c r="B56" s="142"/>
      <c r="C56" s="138"/>
      <c r="D56" s="71" t="s">
        <v>218</v>
      </c>
      <c r="E56" s="54">
        <v>43.4</v>
      </c>
      <c r="F56" s="54">
        <v>-0.7</v>
      </c>
    </row>
    <row r="57" spans="1:9" ht="18" customHeight="1" x14ac:dyDescent="0.2">
      <c r="A57" s="93" t="s">
        <v>168</v>
      </c>
      <c r="B57" s="143"/>
      <c r="C57" s="139"/>
      <c r="D57" s="71" t="s">
        <v>169</v>
      </c>
      <c r="E57" s="54">
        <v>127.6</v>
      </c>
      <c r="F57" s="54"/>
    </row>
    <row r="58" spans="1:9" ht="28.5" customHeight="1" x14ac:dyDescent="0.2">
      <c r="A58" s="114" t="s">
        <v>156</v>
      </c>
      <c r="B58" s="141" t="s">
        <v>88</v>
      </c>
      <c r="C58" s="137" t="s">
        <v>3</v>
      </c>
      <c r="D58" s="71" t="s">
        <v>155</v>
      </c>
      <c r="E58" s="54">
        <v>-39.200000000000003</v>
      </c>
      <c r="F58" s="54"/>
    </row>
    <row r="59" spans="1:9" ht="45" x14ac:dyDescent="0.2">
      <c r="A59" s="114" t="s">
        <v>220</v>
      </c>
      <c r="B59" s="142"/>
      <c r="C59" s="138"/>
      <c r="D59" s="71" t="s">
        <v>221</v>
      </c>
      <c r="E59" s="54">
        <v>-34.9</v>
      </c>
      <c r="F59" s="54"/>
    </row>
    <row r="60" spans="1:9" ht="17.25" customHeight="1" x14ac:dyDescent="0.2">
      <c r="A60" s="114" t="s">
        <v>119</v>
      </c>
      <c r="B60" s="143"/>
      <c r="C60" s="139"/>
      <c r="D60" s="71" t="s">
        <v>120</v>
      </c>
      <c r="E60" s="54">
        <v>-10.199999999999999</v>
      </c>
      <c r="F60" s="54"/>
    </row>
    <row r="61" spans="1:9" ht="33" customHeight="1" x14ac:dyDescent="0.25">
      <c r="A61" s="84" t="s">
        <v>225</v>
      </c>
      <c r="B61" s="117" t="s">
        <v>83</v>
      </c>
      <c r="C61" s="71" t="s">
        <v>161</v>
      </c>
      <c r="D61" s="102" t="s">
        <v>201</v>
      </c>
      <c r="E61" s="54">
        <v>150</v>
      </c>
      <c r="F61" s="54"/>
    </row>
    <row r="62" spans="1:9" x14ac:dyDescent="0.2">
      <c r="A62" s="135" t="s">
        <v>89</v>
      </c>
      <c r="B62" s="135"/>
      <c r="C62" s="135"/>
      <c r="D62" s="135"/>
      <c r="E62" s="54">
        <f>SUM(E9:E24,E38:E40)</f>
        <v>142.1</v>
      </c>
      <c r="F62" s="54">
        <f>SUM(F9:F24,F38:F40)</f>
        <v>25.9</v>
      </c>
      <c r="H62" s="76"/>
      <c r="I62" s="76"/>
    </row>
    <row r="63" spans="1:9" x14ac:dyDescent="0.2">
      <c r="A63" s="135" t="s">
        <v>90</v>
      </c>
      <c r="B63" s="135"/>
      <c r="C63" s="135"/>
      <c r="D63" s="135"/>
      <c r="E63" s="54">
        <f>SUM(E25:E26,E41:E45,E61)</f>
        <v>-27.900000000000006</v>
      </c>
      <c r="F63" s="54">
        <f>SUM(F25:F26,F41:F45,F61)</f>
        <v>0</v>
      </c>
      <c r="H63" s="76"/>
      <c r="I63" s="76"/>
    </row>
    <row r="64" spans="1:9" x14ac:dyDescent="0.2">
      <c r="A64" s="135" t="s">
        <v>241</v>
      </c>
      <c r="B64" s="135"/>
      <c r="C64" s="135"/>
      <c r="D64" s="135"/>
      <c r="E64" s="54">
        <f>SUM(E46:E48)</f>
        <v>-130.1</v>
      </c>
      <c r="F64" s="54">
        <f>SUM(F46:F48)</f>
        <v>0</v>
      </c>
      <c r="H64" s="76"/>
      <c r="I64" s="76"/>
    </row>
    <row r="65" spans="1:9" x14ac:dyDescent="0.2">
      <c r="A65" s="135" t="s">
        <v>91</v>
      </c>
      <c r="B65" s="135"/>
      <c r="C65" s="135"/>
      <c r="D65" s="135"/>
      <c r="E65" s="54">
        <f>SUM(E27:E28,E49:E54)</f>
        <v>-14.400000000000002</v>
      </c>
      <c r="F65" s="54">
        <f>SUM(F27:F28,F49:F54)</f>
        <v>43.4</v>
      </c>
      <c r="H65" s="76"/>
      <c r="I65" s="76"/>
    </row>
    <row r="66" spans="1:9" x14ac:dyDescent="0.2">
      <c r="A66" s="135" t="s">
        <v>92</v>
      </c>
      <c r="B66" s="135"/>
      <c r="C66" s="135"/>
      <c r="D66" s="135"/>
      <c r="E66" s="54">
        <f>SUM(E29:E34)</f>
        <v>20.9</v>
      </c>
      <c r="F66" s="54">
        <f>SUM(F29:F34)</f>
        <v>3.1999999999999993</v>
      </c>
      <c r="H66" s="76"/>
      <c r="I66" s="76"/>
    </row>
    <row r="67" spans="1:9" x14ac:dyDescent="0.2">
      <c r="A67" s="135" t="s">
        <v>126</v>
      </c>
      <c r="B67" s="135"/>
      <c r="C67" s="135"/>
      <c r="D67" s="135"/>
      <c r="E67" s="54">
        <f>SUM(E35:E36,E55:E57)</f>
        <v>178.1</v>
      </c>
      <c r="F67" s="54">
        <f>SUM(F35:F36,F55:F57)</f>
        <v>7.4999999999999991</v>
      </c>
      <c r="H67" s="76"/>
      <c r="I67" s="76"/>
    </row>
    <row r="68" spans="1:9" x14ac:dyDescent="0.2">
      <c r="A68" s="135" t="s">
        <v>93</v>
      </c>
      <c r="B68" s="135"/>
      <c r="C68" s="135"/>
      <c r="D68" s="135"/>
      <c r="E68" s="54">
        <f>SUM(E58:E60)</f>
        <v>-84.3</v>
      </c>
      <c r="F68" s="54">
        <f>SUM(F58:F60)</f>
        <v>0</v>
      </c>
      <c r="H68" s="76"/>
      <c r="I68" s="76"/>
    </row>
    <row r="69" spans="1:9" x14ac:dyDescent="0.2">
      <c r="A69" s="134" t="s">
        <v>4</v>
      </c>
      <c r="B69" s="134"/>
      <c r="C69" s="134"/>
      <c r="D69" s="134"/>
      <c r="E69" s="56">
        <f>SUM(E62:E68)</f>
        <v>84.399999999999991</v>
      </c>
      <c r="F69" s="56">
        <f>SUM(F62:F68)</f>
        <v>80</v>
      </c>
      <c r="I69" s="76"/>
    </row>
    <row r="70" spans="1:9" x14ac:dyDescent="0.2">
      <c r="A70" s="135" t="s">
        <v>28</v>
      </c>
      <c r="B70" s="135"/>
      <c r="C70" s="135"/>
      <c r="D70" s="135"/>
      <c r="E70" s="71"/>
      <c r="F70" s="71"/>
      <c r="I70" s="76"/>
    </row>
    <row r="71" spans="1:9" x14ac:dyDescent="0.2">
      <c r="A71" s="134" t="s">
        <v>25</v>
      </c>
      <c r="B71" s="134"/>
      <c r="C71" s="134"/>
      <c r="D71" s="134"/>
      <c r="E71" s="56">
        <f>E69</f>
        <v>84.399999999999991</v>
      </c>
      <c r="F71" s="56">
        <f>F69</f>
        <v>80</v>
      </c>
      <c r="I71" s="76"/>
    </row>
    <row r="72" spans="1:9" x14ac:dyDescent="0.2">
      <c r="I72" s="76"/>
    </row>
    <row r="73" spans="1:9" x14ac:dyDescent="0.2">
      <c r="E73" s="76"/>
      <c r="I73" s="76"/>
    </row>
    <row r="74" spans="1:9" x14ac:dyDescent="0.2">
      <c r="E74" s="76"/>
      <c r="I74" s="76"/>
    </row>
  </sheetData>
  <mergeCells count="34">
    <mergeCell ref="B58:B60"/>
    <mergeCell ref="B35:B36"/>
    <mergeCell ref="B41:B43"/>
    <mergeCell ref="C41:C43"/>
    <mergeCell ref="B44:B45"/>
    <mergeCell ref="C44:C45"/>
    <mergeCell ref="B55:B57"/>
    <mergeCell ref="C55:C57"/>
    <mergeCell ref="B49:B54"/>
    <mergeCell ref="C49:C54"/>
    <mergeCell ref="B38:B40"/>
    <mergeCell ref="C38:C40"/>
    <mergeCell ref="C46:C48"/>
    <mergeCell ref="E1:F1"/>
    <mergeCell ref="E2:F2"/>
    <mergeCell ref="E3:F3"/>
    <mergeCell ref="E4:F4"/>
    <mergeCell ref="A6:F6"/>
    <mergeCell ref="B9:B24"/>
    <mergeCell ref="A71:D71"/>
    <mergeCell ref="A69:D69"/>
    <mergeCell ref="A68:D68"/>
    <mergeCell ref="A62:D62"/>
    <mergeCell ref="A63:D63"/>
    <mergeCell ref="A66:D66"/>
    <mergeCell ref="A67:D67"/>
    <mergeCell ref="A70:D70"/>
    <mergeCell ref="A65:D65"/>
    <mergeCell ref="A64:D64"/>
    <mergeCell ref="B29:B34"/>
    <mergeCell ref="C58:C60"/>
    <mergeCell ref="C31:C32"/>
    <mergeCell ref="B27:B28"/>
    <mergeCell ref="B46:B48"/>
  </mergeCells>
  <phoneticPr fontId="0" type="noConversion"/>
  <pageMargins left="0.70866141732283472" right="0.70866141732283472" top="0.74803149606299213" bottom="0.74803149606299213" header="0.31496062992125984" footer="0.31496062992125984"/>
  <pageSetup paperSize="9" orientation="landscape"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7"/>
  <sheetViews>
    <sheetView workbookViewId="0">
      <selection activeCell="C23" sqref="C23"/>
    </sheetView>
  </sheetViews>
  <sheetFormatPr defaultColWidth="9.140625" defaultRowHeight="15" x14ac:dyDescent="0.2"/>
  <cols>
    <col min="1" max="1" width="4.140625" style="47" customWidth="1"/>
    <col min="2" max="2" width="12.5703125" style="47" customWidth="1"/>
    <col min="3" max="3" width="32.85546875" style="47" customWidth="1"/>
    <col min="4" max="4" width="66.42578125" style="47" customWidth="1"/>
    <col min="5" max="5" width="11.85546875" style="47" customWidth="1"/>
    <col min="6" max="6" width="14.28515625" style="47" customWidth="1"/>
    <col min="7" max="16384" width="9.140625" style="47"/>
  </cols>
  <sheetData>
    <row r="1" spans="1:8" ht="12.75" customHeight="1" x14ac:dyDescent="0.2">
      <c r="E1" s="130" t="s">
        <v>50</v>
      </c>
      <c r="F1" s="130"/>
    </row>
    <row r="2" spans="1:8" ht="12.75" customHeight="1" x14ac:dyDescent="0.2">
      <c r="E2" s="130" t="s">
        <v>172</v>
      </c>
      <c r="F2" s="130"/>
    </row>
    <row r="3" spans="1:8" ht="13.15" customHeight="1" x14ac:dyDescent="0.2">
      <c r="E3" s="130" t="s">
        <v>61</v>
      </c>
      <c r="F3" s="130"/>
    </row>
    <row r="4" spans="1:8" ht="15" customHeight="1" x14ac:dyDescent="0.2">
      <c r="E4" s="130" t="s">
        <v>251</v>
      </c>
      <c r="F4" s="130"/>
    </row>
    <row r="5" spans="1:8" ht="12.75" customHeight="1" x14ac:dyDescent="0.2">
      <c r="D5" s="126"/>
      <c r="E5" s="126"/>
      <c r="F5" s="126"/>
    </row>
    <row r="6" spans="1:8" ht="30.75" customHeight="1" x14ac:dyDescent="0.2">
      <c r="A6" s="151" t="s">
        <v>252</v>
      </c>
      <c r="B6" s="151"/>
      <c r="C6" s="151"/>
      <c r="D6" s="151"/>
      <c r="E6" s="151"/>
      <c r="F6" s="151"/>
      <c r="G6" s="8"/>
      <c r="H6" s="8"/>
    </row>
    <row r="7" spans="1:8" ht="15" customHeight="1" x14ac:dyDescent="0.2">
      <c r="F7" s="122" t="s">
        <v>24</v>
      </c>
    </row>
    <row r="8" spans="1:8" ht="48.75" customHeight="1" x14ac:dyDescent="0.2">
      <c r="A8" s="119" t="s">
        <v>10</v>
      </c>
      <c r="B8" s="119" t="s">
        <v>16</v>
      </c>
      <c r="C8" s="119" t="s">
        <v>17</v>
      </c>
      <c r="D8" s="119" t="s">
        <v>18</v>
      </c>
      <c r="E8" s="119" t="s">
        <v>35</v>
      </c>
      <c r="F8" s="119" t="s">
        <v>2</v>
      </c>
    </row>
    <row r="9" spans="1:8" ht="17.25" customHeight="1" x14ac:dyDescent="0.25">
      <c r="A9" s="119" t="s">
        <v>38</v>
      </c>
      <c r="B9" s="123" t="s">
        <v>84</v>
      </c>
      <c r="C9" s="99" t="s">
        <v>3</v>
      </c>
      <c r="D9" s="43" t="s">
        <v>253</v>
      </c>
      <c r="E9" s="49">
        <v>-0.4</v>
      </c>
      <c r="F9" s="49"/>
    </row>
    <row r="10" spans="1:8" ht="18" customHeight="1" x14ac:dyDescent="0.25">
      <c r="A10" s="147" t="s">
        <v>91</v>
      </c>
      <c r="B10" s="147"/>
      <c r="C10" s="147"/>
      <c r="D10" s="147"/>
      <c r="E10" s="49">
        <f>SUM(E9:E9)</f>
        <v>-0.4</v>
      </c>
      <c r="F10" s="49">
        <f>SUM(F9:F9)</f>
        <v>0</v>
      </c>
    </row>
    <row r="11" spans="1:8" ht="18" customHeight="1" x14ac:dyDescent="0.2">
      <c r="A11" s="148" t="s">
        <v>25</v>
      </c>
      <c r="B11" s="149"/>
      <c r="C11" s="149"/>
      <c r="D11" s="150"/>
      <c r="E11" s="52">
        <f>SUM(E10:E10)</f>
        <v>-0.4</v>
      </c>
      <c r="F11" s="52">
        <f>SUM(F10:F10)</f>
        <v>0</v>
      </c>
    </row>
    <row r="12" spans="1:8" x14ac:dyDescent="0.2">
      <c r="B12" s="13"/>
      <c r="C12" s="13"/>
      <c r="D12" s="14"/>
      <c r="E12" s="15"/>
      <c r="F12" s="15"/>
    </row>
    <row r="13" spans="1:8" x14ac:dyDescent="0.2">
      <c r="B13" s="13"/>
      <c r="C13" s="13"/>
      <c r="D13" s="14"/>
      <c r="E13" s="15"/>
      <c r="F13" s="15"/>
    </row>
    <row r="14" spans="1:8" x14ac:dyDescent="0.2">
      <c r="B14" s="13"/>
      <c r="C14" s="13"/>
      <c r="D14" s="14"/>
      <c r="E14" s="15"/>
      <c r="F14" s="15"/>
    </row>
    <row r="15" spans="1:8" x14ac:dyDescent="0.2">
      <c r="B15" s="13"/>
      <c r="C15" s="13"/>
      <c r="D15" s="14"/>
      <c r="E15" s="15"/>
      <c r="F15" s="15"/>
    </row>
    <row r="16" spans="1:8" x14ac:dyDescent="0.2">
      <c r="B16" s="13"/>
      <c r="C16" s="13"/>
      <c r="D16" s="11"/>
      <c r="E16" s="15"/>
      <c r="F16" s="15"/>
    </row>
    <row r="17" spans="2:6" x14ac:dyDescent="0.2">
      <c r="B17" s="13"/>
      <c r="C17" s="13"/>
      <c r="D17" s="13"/>
      <c r="E17" s="12"/>
      <c r="F17" s="12"/>
    </row>
    <row r="18" spans="2:6" x14ac:dyDescent="0.2">
      <c r="B18" s="13"/>
      <c r="C18" s="13"/>
      <c r="D18" s="13"/>
      <c r="E18" s="13"/>
      <c r="F18" s="13"/>
    </row>
    <row r="19" spans="2:6" x14ac:dyDescent="0.2">
      <c r="B19" s="13"/>
      <c r="C19" s="13"/>
      <c r="D19" s="13"/>
      <c r="E19" s="13"/>
      <c r="F19" s="13"/>
    </row>
    <row r="20" spans="2:6" x14ac:dyDescent="0.2">
      <c r="B20" s="13"/>
      <c r="C20" s="13"/>
      <c r="D20" s="13"/>
      <c r="E20" s="13"/>
      <c r="F20" s="13"/>
    </row>
    <row r="21" spans="2:6" x14ac:dyDescent="0.2">
      <c r="B21" s="13"/>
      <c r="C21" s="13"/>
      <c r="D21" s="13"/>
      <c r="E21" s="13"/>
      <c r="F21" s="13"/>
    </row>
    <row r="22" spans="2:6" x14ac:dyDescent="0.2">
      <c r="B22" s="13"/>
      <c r="C22" s="13"/>
      <c r="D22" s="13"/>
      <c r="E22" s="13"/>
      <c r="F22" s="13"/>
    </row>
    <row r="23" spans="2:6" x14ac:dyDescent="0.2">
      <c r="B23" s="13"/>
      <c r="C23" s="13"/>
      <c r="D23" s="13"/>
      <c r="E23" s="13"/>
      <c r="F23" s="13"/>
    </row>
    <row r="24" spans="2:6" x14ac:dyDescent="0.2">
      <c r="B24" s="13"/>
      <c r="C24" s="13"/>
      <c r="D24" s="13"/>
      <c r="E24" s="13"/>
      <c r="F24" s="13"/>
    </row>
    <row r="25" spans="2:6" x14ac:dyDescent="0.2">
      <c r="B25" s="13"/>
      <c r="C25" s="13"/>
      <c r="D25" s="13"/>
      <c r="E25" s="13"/>
      <c r="F25" s="13"/>
    </row>
    <row r="26" spans="2:6" x14ac:dyDescent="0.2">
      <c r="B26" s="13"/>
      <c r="C26" s="13"/>
      <c r="D26" s="13"/>
      <c r="E26" s="13"/>
      <c r="F26" s="13"/>
    </row>
    <row r="27" spans="2:6" x14ac:dyDescent="0.2">
      <c r="B27" s="13"/>
      <c r="C27" s="13"/>
      <c r="D27" s="13"/>
      <c r="E27" s="13"/>
      <c r="F27" s="13"/>
    </row>
  </sheetData>
  <mergeCells count="8">
    <mergeCell ref="D5:F5"/>
    <mergeCell ref="A10:D10"/>
    <mergeCell ref="A11:D11"/>
    <mergeCell ref="E1:F1"/>
    <mergeCell ref="E2:F2"/>
    <mergeCell ref="E3:F3"/>
    <mergeCell ref="E4:F4"/>
    <mergeCell ref="A6:F6"/>
  </mergeCells>
  <pageMargins left="0.70866141732283472" right="0.70866141732283472" top="0.74803149606299213" bottom="0.74803149606299213" header="0.31496062992125984" footer="0.31496062992125984"/>
  <pageSetup paperSize="9" orientation="landscape"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3"/>
  <sheetViews>
    <sheetView topLeftCell="A4" workbookViewId="0">
      <selection activeCell="D27" sqref="D27"/>
    </sheetView>
  </sheetViews>
  <sheetFormatPr defaultColWidth="9.140625" defaultRowHeight="15" x14ac:dyDescent="0.2"/>
  <cols>
    <col min="1" max="1" width="4" style="7" customWidth="1"/>
    <col min="2" max="2" width="13" style="7" customWidth="1"/>
    <col min="3" max="3" width="40.85546875" style="7" customWidth="1"/>
    <col min="4" max="4" width="44.28515625" style="7" customWidth="1"/>
    <col min="5" max="5" width="12.28515625" style="7" customWidth="1"/>
    <col min="6" max="6" width="13.7109375" style="7" customWidth="1"/>
    <col min="7" max="7" width="9.140625" style="7" hidden="1" customWidth="1"/>
    <col min="8" max="10" width="9.140625" style="7"/>
    <col min="11" max="11" width="10" style="7" customWidth="1"/>
    <col min="12" max="16384" width="9.140625" style="7"/>
  </cols>
  <sheetData>
    <row r="1" spans="1:12" ht="12.75" customHeight="1" x14ac:dyDescent="0.2">
      <c r="D1" s="47"/>
      <c r="E1" s="130" t="s">
        <v>50</v>
      </c>
      <c r="F1" s="130"/>
    </row>
    <row r="2" spans="1:12" ht="14.25" customHeight="1" x14ac:dyDescent="0.2">
      <c r="D2" s="47"/>
      <c r="E2" s="130" t="s">
        <v>172</v>
      </c>
      <c r="F2" s="130"/>
    </row>
    <row r="3" spans="1:12" ht="12" customHeight="1" x14ac:dyDescent="0.2">
      <c r="D3" s="47"/>
      <c r="E3" s="130" t="s">
        <v>61</v>
      </c>
      <c r="F3" s="130"/>
    </row>
    <row r="4" spans="1:12" ht="15" customHeight="1" x14ac:dyDescent="0.2">
      <c r="D4" s="47"/>
      <c r="E4" s="130" t="s">
        <v>53</v>
      </c>
      <c r="F4" s="130"/>
    </row>
    <row r="5" spans="1:12" ht="12" customHeight="1" x14ac:dyDescent="0.2"/>
    <row r="6" spans="1:12" ht="30.75" customHeight="1" x14ac:dyDescent="0.2">
      <c r="A6" s="151" t="s">
        <v>65</v>
      </c>
      <c r="B6" s="151"/>
      <c r="C6" s="151"/>
      <c r="D6" s="151"/>
      <c r="E6" s="151"/>
      <c r="F6" s="151"/>
      <c r="G6" s="8"/>
      <c r="H6" s="8"/>
      <c r="I6" s="126"/>
      <c r="J6" s="126"/>
    </row>
    <row r="7" spans="1:12" ht="14.25" customHeight="1" x14ac:dyDescent="0.2">
      <c r="F7" s="45" t="s">
        <v>24</v>
      </c>
      <c r="H7" s="47"/>
      <c r="I7" s="47"/>
      <c r="J7" s="47"/>
    </row>
    <row r="8" spans="1:12" ht="48.75" customHeight="1" x14ac:dyDescent="0.2">
      <c r="A8" s="43" t="s">
        <v>10</v>
      </c>
      <c r="B8" s="42" t="s">
        <v>16</v>
      </c>
      <c r="C8" s="42" t="s">
        <v>17</v>
      </c>
      <c r="D8" s="42" t="s">
        <v>18</v>
      </c>
      <c r="E8" s="5" t="s">
        <v>35</v>
      </c>
      <c r="F8" s="5" t="s">
        <v>2</v>
      </c>
      <c r="H8" s="47"/>
      <c r="I8" s="47"/>
      <c r="J8" s="47"/>
      <c r="K8" s="47"/>
      <c r="L8" s="47"/>
    </row>
    <row r="9" spans="1:12" s="47" customFormat="1" ht="30.75" customHeight="1" x14ac:dyDescent="0.2">
      <c r="A9" s="77" t="s">
        <v>37</v>
      </c>
      <c r="B9" s="156" t="s">
        <v>75</v>
      </c>
      <c r="C9" s="43" t="s">
        <v>107</v>
      </c>
      <c r="D9" s="75" t="s">
        <v>108</v>
      </c>
      <c r="E9" s="54"/>
      <c r="F9" s="54">
        <v>-5.5</v>
      </c>
    </row>
    <row r="10" spans="1:12" ht="15" customHeight="1" x14ac:dyDescent="0.2">
      <c r="A10" s="66" t="s">
        <v>41</v>
      </c>
      <c r="B10" s="157"/>
      <c r="C10" s="43" t="s">
        <v>70</v>
      </c>
      <c r="D10" s="75" t="s">
        <v>77</v>
      </c>
      <c r="E10" s="54"/>
      <c r="F10" s="54">
        <v>0.5</v>
      </c>
      <c r="G10" s="82"/>
      <c r="H10" s="47"/>
      <c r="I10" s="47"/>
      <c r="J10" s="47"/>
      <c r="K10" s="9"/>
      <c r="L10" s="47"/>
    </row>
    <row r="11" spans="1:12" ht="15" customHeight="1" x14ac:dyDescent="0.25">
      <c r="A11" s="66" t="s">
        <v>44</v>
      </c>
      <c r="B11" s="157"/>
      <c r="C11" s="1" t="s">
        <v>73</v>
      </c>
      <c r="D11" s="68" t="s">
        <v>80</v>
      </c>
      <c r="E11" s="54"/>
      <c r="F11" s="54">
        <v>-2.2000000000000002</v>
      </c>
      <c r="G11" s="82"/>
      <c r="H11" s="47"/>
      <c r="I11" s="47"/>
      <c r="J11" s="47"/>
      <c r="K11" s="9"/>
      <c r="L11" s="47"/>
    </row>
    <row r="12" spans="1:12" ht="15" customHeight="1" x14ac:dyDescent="0.2">
      <c r="A12" s="66" t="s">
        <v>45</v>
      </c>
      <c r="B12" s="157"/>
      <c r="C12" s="43" t="s">
        <v>22</v>
      </c>
      <c r="D12" s="75" t="s">
        <v>94</v>
      </c>
      <c r="E12" s="54">
        <v>-10</v>
      </c>
      <c r="F12" s="54">
        <v>-20</v>
      </c>
      <c r="G12" s="82"/>
      <c r="H12" s="47"/>
      <c r="I12" s="47"/>
      <c r="J12" s="47"/>
      <c r="K12" s="9"/>
      <c r="L12" s="47"/>
    </row>
    <row r="13" spans="1:12" s="47" customFormat="1" ht="16.5" customHeight="1" x14ac:dyDescent="0.2">
      <c r="A13" s="110" t="s">
        <v>48</v>
      </c>
      <c r="B13" s="157"/>
      <c r="C13" s="43" t="s">
        <v>181</v>
      </c>
      <c r="D13" s="43" t="s">
        <v>182</v>
      </c>
      <c r="E13" s="54">
        <v>10</v>
      </c>
      <c r="F13" s="54">
        <v>10</v>
      </c>
      <c r="G13" s="9"/>
    </row>
    <row r="14" spans="1:12" s="47" customFormat="1" ht="15" customHeight="1" x14ac:dyDescent="0.2">
      <c r="A14" s="81" t="s">
        <v>106</v>
      </c>
      <c r="B14" s="157"/>
      <c r="C14" s="43" t="s">
        <v>100</v>
      </c>
      <c r="D14" s="75" t="s">
        <v>101</v>
      </c>
      <c r="E14" s="54">
        <v>9.4</v>
      </c>
      <c r="F14" s="54">
        <v>9.1</v>
      </c>
      <c r="G14" s="9"/>
    </row>
    <row r="15" spans="1:12" s="47" customFormat="1" ht="15" customHeight="1" x14ac:dyDescent="0.2">
      <c r="A15" s="81" t="s">
        <v>49</v>
      </c>
      <c r="B15" s="157"/>
      <c r="C15" s="43" t="s">
        <v>7</v>
      </c>
      <c r="D15" s="75" t="s">
        <v>82</v>
      </c>
      <c r="E15" s="54"/>
      <c r="F15" s="54">
        <v>-2.8</v>
      </c>
      <c r="G15" s="9"/>
    </row>
    <row r="16" spans="1:12" ht="15" customHeight="1" x14ac:dyDescent="0.25">
      <c r="A16" s="66" t="s">
        <v>74</v>
      </c>
      <c r="B16" s="158"/>
      <c r="C16" s="43" t="s">
        <v>95</v>
      </c>
      <c r="D16" s="75" t="s">
        <v>87</v>
      </c>
      <c r="E16" s="49">
        <v>-9.4</v>
      </c>
      <c r="F16" s="49"/>
      <c r="H16" s="47"/>
      <c r="I16" s="47"/>
      <c r="J16" s="47"/>
      <c r="K16" s="47"/>
      <c r="L16" s="47"/>
    </row>
    <row r="17" spans="1:12" ht="15" customHeight="1" x14ac:dyDescent="0.25">
      <c r="A17" s="153" t="s">
        <v>89</v>
      </c>
      <c r="B17" s="154"/>
      <c r="C17" s="154"/>
      <c r="D17" s="155"/>
      <c r="E17" s="49">
        <f>SUM(E9:E16)</f>
        <v>0</v>
      </c>
      <c r="F17" s="49">
        <f>SUM(F9:F16)</f>
        <v>-10.899999999999999</v>
      </c>
      <c r="I17" s="47"/>
      <c r="J17" s="47"/>
      <c r="K17" s="47"/>
      <c r="L17" s="47"/>
    </row>
    <row r="18" spans="1:12" ht="15" customHeight="1" x14ac:dyDescent="0.2">
      <c r="A18" s="152" t="s">
        <v>25</v>
      </c>
      <c r="B18" s="152"/>
      <c r="C18" s="152"/>
      <c r="D18" s="152"/>
      <c r="E18" s="52">
        <f>SUM(E9:E16)</f>
        <v>0</v>
      </c>
      <c r="F18" s="52">
        <f>SUM(F9:F16)</f>
        <v>-10.899999999999999</v>
      </c>
      <c r="I18" s="47"/>
      <c r="J18" s="47"/>
      <c r="K18" s="47"/>
      <c r="L18" s="47"/>
    </row>
    <row r="19" spans="1:12" ht="15" customHeight="1" x14ac:dyDescent="0.2">
      <c r="A19" s="8"/>
      <c r="B19" s="8"/>
      <c r="C19" s="8"/>
      <c r="D19" s="8"/>
      <c r="E19" s="10"/>
      <c r="F19" s="10"/>
      <c r="I19" s="47"/>
      <c r="J19" s="47"/>
      <c r="K19" s="47"/>
      <c r="L19" s="47"/>
    </row>
    <row r="20" spans="1:12" ht="15" customHeight="1" x14ac:dyDescent="0.2">
      <c r="A20" s="8"/>
      <c r="B20" s="8"/>
      <c r="C20" s="8"/>
      <c r="D20" s="28"/>
      <c r="E20" s="29"/>
      <c r="F20" s="29"/>
      <c r="G20" s="13"/>
      <c r="I20" s="47"/>
      <c r="J20" s="47"/>
      <c r="K20" s="47"/>
      <c r="L20" s="47"/>
    </row>
    <row r="21" spans="1:12" ht="13.5" customHeight="1" x14ac:dyDescent="0.2">
      <c r="A21" s="11"/>
      <c r="B21" s="11"/>
      <c r="C21" s="11"/>
      <c r="D21" s="30"/>
      <c r="E21" s="29"/>
      <c r="F21" s="29"/>
      <c r="G21" s="13"/>
    </row>
    <row r="22" spans="1:12" ht="12.75" customHeight="1" x14ac:dyDescent="0.2">
      <c r="A22" s="11"/>
      <c r="B22" s="11"/>
      <c r="C22" s="11"/>
      <c r="D22" s="30"/>
      <c r="E22" s="29"/>
      <c r="F22" s="29"/>
      <c r="G22" s="13"/>
    </row>
    <row r="23" spans="1:12" x14ac:dyDescent="0.2">
      <c r="A23" s="13"/>
      <c r="B23" s="13"/>
      <c r="C23" s="13"/>
      <c r="D23" s="30"/>
      <c r="E23" s="31"/>
      <c r="F23" s="31"/>
      <c r="G23" s="13"/>
    </row>
    <row r="24" spans="1:12" x14ac:dyDescent="0.2">
      <c r="A24" s="13"/>
      <c r="B24" s="13"/>
      <c r="C24" s="13"/>
      <c r="D24" s="30"/>
      <c r="E24" s="31"/>
      <c r="F24" s="31"/>
      <c r="G24" s="13"/>
    </row>
    <row r="25" spans="1:12" x14ac:dyDescent="0.2">
      <c r="A25" s="13"/>
      <c r="B25" s="13"/>
      <c r="C25" s="13"/>
      <c r="D25" s="14"/>
      <c r="E25" s="15"/>
      <c r="F25" s="15"/>
      <c r="G25" s="13"/>
    </row>
    <row r="26" spans="1:12" x14ac:dyDescent="0.2">
      <c r="A26" s="13"/>
      <c r="B26" s="13"/>
      <c r="C26" s="13"/>
      <c r="D26" s="14"/>
      <c r="E26" s="15"/>
      <c r="F26" s="15"/>
      <c r="G26" s="13"/>
    </row>
    <row r="27" spans="1:12" x14ac:dyDescent="0.2">
      <c r="A27" s="13"/>
      <c r="B27" s="13"/>
      <c r="C27" s="13"/>
      <c r="D27" s="14"/>
      <c r="E27" s="15"/>
      <c r="F27" s="15"/>
      <c r="G27" s="13"/>
    </row>
    <row r="28" spans="1:12" x14ac:dyDescent="0.2">
      <c r="A28" s="13"/>
      <c r="B28" s="13"/>
      <c r="C28" s="13"/>
      <c r="D28" s="14"/>
      <c r="E28" s="15"/>
      <c r="F28" s="15"/>
      <c r="G28" s="13"/>
    </row>
    <row r="29" spans="1:12" x14ac:dyDescent="0.2">
      <c r="A29" s="13"/>
      <c r="B29" s="13"/>
      <c r="C29" s="13"/>
      <c r="D29" s="14"/>
      <c r="E29" s="15"/>
      <c r="F29" s="15"/>
      <c r="G29" s="13"/>
    </row>
    <row r="30" spans="1:12" x14ac:dyDescent="0.2">
      <c r="A30" s="13"/>
      <c r="B30" s="13"/>
      <c r="C30" s="13"/>
      <c r="D30" s="14"/>
      <c r="E30" s="15"/>
      <c r="F30" s="15"/>
      <c r="G30" s="13"/>
    </row>
    <row r="31" spans="1:12" x14ac:dyDescent="0.2">
      <c r="A31" s="13"/>
      <c r="B31" s="13"/>
      <c r="C31" s="13"/>
      <c r="D31" s="14"/>
      <c r="E31" s="15"/>
      <c r="F31" s="15"/>
      <c r="G31" s="13"/>
    </row>
    <row r="32" spans="1:12" x14ac:dyDescent="0.2">
      <c r="A32" s="13"/>
      <c r="B32" s="13"/>
      <c r="C32" s="13"/>
      <c r="D32" s="14"/>
      <c r="E32" s="15"/>
      <c r="F32" s="15"/>
      <c r="G32" s="13"/>
    </row>
    <row r="33" spans="1:7" x14ac:dyDescent="0.2">
      <c r="A33" s="13"/>
      <c r="B33" s="13"/>
      <c r="C33" s="13"/>
      <c r="D33" s="13"/>
      <c r="E33" s="12"/>
      <c r="F33" s="12"/>
      <c r="G33" s="13"/>
    </row>
    <row r="34" spans="1:7" x14ac:dyDescent="0.2">
      <c r="A34" s="13"/>
      <c r="B34" s="13"/>
      <c r="C34" s="13"/>
      <c r="D34" s="13"/>
      <c r="E34" s="13"/>
      <c r="F34" s="13"/>
      <c r="G34" s="13"/>
    </row>
    <row r="35" spans="1:7" x14ac:dyDescent="0.2">
      <c r="A35" s="13"/>
      <c r="B35" s="13"/>
      <c r="C35" s="13"/>
      <c r="D35" s="13"/>
      <c r="E35" s="13"/>
      <c r="F35" s="13"/>
      <c r="G35" s="13"/>
    </row>
    <row r="36" spans="1:7" x14ac:dyDescent="0.2">
      <c r="A36" s="13"/>
      <c r="B36" s="13"/>
      <c r="C36" s="13"/>
      <c r="D36" s="13"/>
      <c r="E36" s="13"/>
      <c r="F36" s="13"/>
      <c r="G36" s="13"/>
    </row>
    <row r="37" spans="1:7" x14ac:dyDescent="0.2">
      <c r="A37" s="13"/>
      <c r="B37" s="13"/>
      <c r="C37" s="13"/>
      <c r="D37" s="13"/>
      <c r="E37" s="13"/>
      <c r="F37" s="13"/>
      <c r="G37" s="13"/>
    </row>
    <row r="38" spans="1:7" x14ac:dyDescent="0.2">
      <c r="A38" s="13"/>
      <c r="B38" s="13"/>
      <c r="C38" s="13"/>
      <c r="D38" s="13"/>
      <c r="E38" s="13"/>
      <c r="F38" s="13"/>
      <c r="G38" s="13"/>
    </row>
    <row r="39" spans="1:7" x14ac:dyDescent="0.2">
      <c r="A39" s="13"/>
      <c r="B39" s="13"/>
      <c r="C39" s="13"/>
      <c r="D39" s="13"/>
      <c r="E39" s="13"/>
      <c r="F39" s="13"/>
      <c r="G39" s="13"/>
    </row>
    <row r="40" spans="1:7" x14ac:dyDescent="0.2">
      <c r="A40" s="13"/>
      <c r="B40" s="13"/>
      <c r="C40" s="13"/>
      <c r="D40" s="13"/>
      <c r="E40" s="13"/>
      <c r="F40" s="13"/>
      <c r="G40" s="13"/>
    </row>
    <row r="41" spans="1:7" x14ac:dyDescent="0.2">
      <c r="A41" s="13"/>
      <c r="B41" s="13"/>
      <c r="C41" s="13"/>
      <c r="D41" s="13"/>
      <c r="E41" s="13"/>
      <c r="F41" s="13"/>
      <c r="G41" s="13"/>
    </row>
    <row r="42" spans="1:7" x14ac:dyDescent="0.2">
      <c r="A42" s="13"/>
      <c r="B42" s="13"/>
      <c r="C42" s="13"/>
      <c r="D42" s="13"/>
      <c r="E42" s="13"/>
      <c r="F42" s="13"/>
      <c r="G42" s="13"/>
    </row>
    <row r="43" spans="1:7" x14ac:dyDescent="0.2">
      <c r="A43" s="13"/>
      <c r="B43" s="13"/>
      <c r="C43" s="13"/>
      <c r="D43" s="13"/>
      <c r="E43" s="13"/>
      <c r="F43" s="13"/>
    </row>
  </sheetData>
  <mergeCells count="9">
    <mergeCell ref="I6:J6"/>
    <mergeCell ref="A18:D18"/>
    <mergeCell ref="A6:F6"/>
    <mergeCell ref="E1:F1"/>
    <mergeCell ref="E2:F2"/>
    <mergeCell ref="E3:F3"/>
    <mergeCell ref="E4:F4"/>
    <mergeCell ref="A17:D17"/>
    <mergeCell ref="B9:B16"/>
  </mergeCells>
  <phoneticPr fontId="0" type="noConversion"/>
  <pageMargins left="1.1417322834645669" right="0.35433070866141736" top="0.39370078740157483" bottom="0" header="0.51181102362204722" footer="0.51181102362204722"/>
  <pageSetup paperSize="9" orientation="landscape"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2"/>
  <sheetViews>
    <sheetView topLeftCell="A16" workbookViewId="0">
      <selection activeCell="E10" sqref="E10"/>
    </sheetView>
  </sheetViews>
  <sheetFormatPr defaultColWidth="9.140625" defaultRowHeight="15" x14ac:dyDescent="0.25"/>
  <cols>
    <col min="1" max="1" width="4.85546875" style="34" customWidth="1"/>
    <col min="2" max="2" width="16.7109375" style="34" customWidth="1"/>
    <col min="3" max="3" width="35.42578125" style="34" customWidth="1"/>
    <col min="4" max="4" width="49.28515625" style="34" customWidth="1"/>
    <col min="5" max="5" width="12.85546875" style="34" customWidth="1"/>
    <col min="6" max="6" width="13.28515625" style="34" customWidth="1"/>
    <col min="7" max="7" width="9.140625" style="34" hidden="1" customWidth="1"/>
    <col min="8" max="8" width="9.140625" style="34" customWidth="1"/>
    <col min="9" max="16384" width="9.140625" style="34"/>
  </cols>
  <sheetData>
    <row r="1" spans="1:8" x14ac:dyDescent="0.25">
      <c r="E1" s="130" t="s">
        <v>50</v>
      </c>
      <c r="F1" s="130"/>
    </row>
    <row r="2" spans="1:8" x14ac:dyDescent="0.25">
      <c r="E2" s="130" t="s">
        <v>172</v>
      </c>
      <c r="F2" s="130"/>
    </row>
    <row r="3" spans="1:8" x14ac:dyDescent="0.25">
      <c r="E3" s="130" t="s">
        <v>61</v>
      </c>
      <c r="F3" s="130"/>
    </row>
    <row r="4" spans="1:8" x14ac:dyDescent="0.25">
      <c r="E4" s="130" t="s">
        <v>54</v>
      </c>
      <c r="F4" s="130"/>
    </row>
    <row r="5" spans="1:8" x14ac:dyDescent="0.25">
      <c r="E5" s="60"/>
      <c r="F5" s="60"/>
    </row>
    <row r="6" spans="1:8" x14ac:dyDescent="0.25">
      <c r="A6" s="161" t="s">
        <v>66</v>
      </c>
      <c r="B6" s="161"/>
      <c r="C6" s="161"/>
      <c r="D6" s="161"/>
      <c r="E6" s="161"/>
      <c r="F6" s="161"/>
      <c r="G6" s="65"/>
      <c r="H6" s="65"/>
    </row>
    <row r="7" spans="1:8" x14ac:dyDescent="0.25">
      <c r="F7" s="34" t="s">
        <v>24</v>
      </c>
    </row>
    <row r="8" spans="1:8" ht="30" x14ac:dyDescent="0.25">
      <c r="A8" s="62" t="s">
        <v>21</v>
      </c>
      <c r="B8" s="62" t="s">
        <v>16</v>
      </c>
      <c r="C8" s="62" t="s">
        <v>17</v>
      </c>
      <c r="D8" s="62" t="s">
        <v>18</v>
      </c>
      <c r="E8" s="62" t="s">
        <v>35</v>
      </c>
      <c r="F8" s="62" t="s">
        <v>2</v>
      </c>
    </row>
    <row r="9" spans="1:8" ht="18.75" customHeight="1" x14ac:dyDescent="0.25">
      <c r="A9" s="109" t="s">
        <v>37</v>
      </c>
      <c r="B9" s="113" t="s">
        <v>75</v>
      </c>
      <c r="C9" s="38" t="s">
        <v>22</v>
      </c>
      <c r="D9" s="17" t="s">
        <v>244</v>
      </c>
      <c r="E9" s="49">
        <v>1.3520000000000001</v>
      </c>
      <c r="F9" s="116"/>
    </row>
    <row r="10" spans="1:8" ht="45" x14ac:dyDescent="0.25">
      <c r="A10" s="95" t="s">
        <v>40</v>
      </c>
      <c r="B10" s="162" t="s">
        <v>83</v>
      </c>
      <c r="C10" s="99" t="s">
        <v>3</v>
      </c>
      <c r="D10" s="17" t="s">
        <v>121</v>
      </c>
      <c r="E10" s="49">
        <v>-23.5</v>
      </c>
      <c r="F10" s="49">
        <v>-0.3</v>
      </c>
    </row>
    <row r="11" spans="1:8" ht="48" customHeight="1" x14ac:dyDescent="0.25">
      <c r="A11" s="110" t="s">
        <v>42</v>
      </c>
      <c r="B11" s="163"/>
      <c r="C11" s="99" t="s">
        <v>232</v>
      </c>
      <c r="D11" s="17" t="s">
        <v>121</v>
      </c>
      <c r="E11" s="49">
        <v>-2.7</v>
      </c>
      <c r="F11" s="49"/>
    </row>
    <row r="12" spans="1:8" ht="46.5" customHeight="1" x14ac:dyDescent="0.25">
      <c r="A12" s="100" t="s">
        <v>43</v>
      </c>
      <c r="B12" s="164"/>
      <c r="C12" s="99" t="s">
        <v>144</v>
      </c>
      <c r="D12" s="17" t="s">
        <v>121</v>
      </c>
      <c r="E12" s="49">
        <v>-5</v>
      </c>
      <c r="F12" s="49"/>
    </row>
    <row r="13" spans="1:8" ht="31.5" customHeight="1" x14ac:dyDescent="0.25">
      <c r="A13" s="95" t="s">
        <v>105</v>
      </c>
      <c r="B13" s="162" t="s">
        <v>84</v>
      </c>
      <c r="C13" s="105" t="s">
        <v>3</v>
      </c>
      <c r="D13" s="94" t="s">
        <v>118</v>
      </c>
      <c r="E13" s="49">
        <v>-0.24</v>
      </c>
      <c r="F13" s="49">
        <v>-0.24</v>
      </c>
    </row>
    <row r="14" spans="1:8" ht="31.5" customHeight="1" x14ac:dyDescent="0.25">
      <c r="A14" s="100" t="s">
        <v>48</v>
      </c>
      <c r="B14" s="163"/>
      <c r="C14" s="43" t="s">
        <v>134</v>
      </c>
      <c r="D14" s="43" t="s">
        <v>224</v>
      </c>
      <c r="E14" s="49">
        <v>-12</v>
      </c>
      <c r="F14" s="49">
        <v>-3.1</v>
      </c>
    </row>
    <row r="15" spans="1:8" ht="31.5" customHeight="1" x14ac:dyDescent="0.25">
      <c r="A15" s="95" t="s">
        <v>130</v>
      </c>
      <c r="B15" s="164"/>
      <c r="C15" s="106" t="s">
        <v>3</v>
      </c>
      <c r="D15" s="94" t="s">
        <v>154</v>
      </c>
      <c r="E15" s="49">
        <v>25.689</v>
      </c>
      <c r="F15" s="49">
        <v>0.10299999999999999</v>
      </c>
    </row>
    <row r="16" spans="1:8" ht="30.75" customHeight="1" x14ac:dyDescent="0.25">
      <c r="A16" s="110" t="s">
        <v>133</v>
      </c>
      <c r="B16" s="162" t="s">
        <v>75</v>
      </c>
      <c r="C16" s="43" t="s">
        <v>107</v>
      </c>
      <c r="D16" s="75" t="s">
        <v>108</v>
      </c>
      <c r="E16" s="49">
        <v>8.8999999999999996E-2</v>
      </c>
      <c r="F16" s="49"/>
    </row>
    <row r="17" spans="1:8" ht="32.25" customHeight="1" x14ac:dyDescent="0.25">
      <c r="A17" s="110" t="s">
        <v>146</v>
      </c>
      <c r="B17" s="163"/>
      <c r="C17" s="43" t="s">
        <v>111</v>
      </c>
      <c r="D17" s="43" t="s">
        <v>112</v>
      </c>
      <c r="E17" s="49">
        <v>8.8999999999999996E-2</v>
      </c>
      <c r="F17" s="49"/>
    </row>
    <row r="18" spans="1:8" ht="18" customHeight="1" x14ac:dyDescent="0.25">
      <c r="A18" s="110" t="s">
        <v>147</v>
      </c>
      <c r="B18" s="163"/>
      <c r="C18" s="43" t="s">
        <v>6</v>
      </c>
      <c r="D18" s="43" t="s">
        <v>81</v>
      </c>
      <c r="E18" s="49">
        <v>1.5660000000000001</v>
      </c>
      <c r="F18" s="49">
        <v>1.0660000000000001</v>
      </c>
    </row>
    <row r="19" spans="1:8" ht="18" customHeight="1" x14ac:dyDescent="0.25">
      <c r="A19" s="110" t="s">
        <v>141</v>
      </c>
      <c r="B19" s="163"/>
      <c r="C19" s="43" t="s">
        <v>100</v>
      </c>
      <c r="D19" s="43" t="s">
        <v>101</v>
      </c>
      <c r="E19" s="49">
        <v>1.4239999999999999</v>
      </c>
      <c r="F19" s="49">
        <v>1.4239999999999999</v>
      </c>
    </row>
    <row r="20" spans="1:8" ht="18" customHeight="1" x14ac:dyDescent="0.25">
      <c r="A20" s="110" t="s">
        <v>193</v>
      </c>
      <c r="B20" s="163"/>
      <c r="C20" s="43" t="s">
        <v>7</v>
      </c>
      <c r="D20" s="43" t="s">
        <v>82</v>
      </c>
      <c r="E20" s="49">
        <v>1.708</v>
      </c>
      <c r="F20" s="49">
        <v>1.708</v>
      </c>
    </row>
    <row r="21" spans="1:8" ht="18" customHeight="1" x14ac:dyDescent="0.25">
      <c r="A21" s="110" t="s">
        <v>176</v>
      </c>
      <c r="B21" s="163"/>
      <c r="C21" s="43" t="s">
        <v>96</v>
      </c>
      <c r="D21" s="43" t="s">
        <v>97</v>
      </c>
      <c r="E21" s="49">
        <v>0.35599999999999998</v>
      </c>
      <c r="F21" s="49"/>
    </row>
    <row r="22" spans="1:8" ht="19.5" customHeight="1" x14ac:dyDescent="0.25">
      <c r="A22" s="110" t="s">
        <v>183</v>
      </c>
      <c r="B22" s="163"/>
      <c r="C22" s="43" t="s">
        <v>73</v>
      </c>
      <c r="D22" s="71" t="s">
        <v>80</v>
      </c>
      <c r="E22" s="49">
        <v>1.3520000000000001</v>
      </c>
      <c r="F22" s="49"/>
    </row>
    <row r="23" spans="1:8" ht="15.75" customHeight="1" x14ac:dyDescent="0.25">
      <c r="A23" s="110" t="s">
        <v>190</v>
      </c>
      <c r="B23" s="164"/>
      <c r="C23" s="71" t="s">
        <v>116</v>
      </c>
      <c r="D23" s="71" t="s">
        <v>117</v>
      </c>
      <c r="E23" s="49">
        <v>1.2629999999999999</v>
      </c>
      <c r="F23" s="49">
        <v>1.2629999999999999</v>
      </c>
    </row>
    <row r="24" spans="1:8" ht="15.75" customHeight="1" x14ac:dyDescent="0.25">
      <c r="A24" s="160" t="s">
        <v>89</v>
      </c>
      <c r="B24" s="160"/>
      <c r="C24" s="160"/>
      <c r="D24" s="160"/>
      <c r="E24" s="49">
        <f>SUM(E9,E16,E17:E21,E22,E23)</f>
        <v>9.1989999999999998</v>
      </c>
      <c r="F24" s="49">
        <f>SUM(F9,F16,F17:F21,F22,F23)</f>
        <v>5.4610000000000003</v>
      </c>
    </row>
    <row r="25" spans="1:8" ht="18" customHeight="1" x14ac:dyDescent="0.25">
      <c r="A25" s="160" t="s">
        <v>90</v>
      </c>
      <c r="B25" s="160"/>
      <c r="C25" s="160"/>
      <c r="D25" s="160"/>
      <c r="E25" s="53">
        <f>SUM(E10:E12)</f>
        <v>-31.2</v>
      </c>
      <c r="F25" s="53">
        <f>SUM(F10:F12)</f>
        <v>-0.3</v>
      </c>
      <c r="G25" s="35"/>
      <c r="H25" s="35"/>
    </row>
    <row r="26" spans="1:8" ht="18" customHeight="1" x14ac:dyDescent="0.25">
      <c r="A26" s="160" t="s">
        <v>91</v>
      </c>
      <c r="B26" s="160"/>
      <c r="C26" s="160"/>
      <c r="D26" s="160"/>
      <c r="E26" s="53">
        <f>SUM(E13:E15)</f>
        <v>13.449</v>
      </c>
      <c r="F26" s="53">
        <f>SUM(F13:F15)</f>
        <v>-3.2369999999999997</v>
      </c>
      <c r="G26" s="35"/>
      <c r="H26" s="35"/>
    </row>
    <row r="27" spans="1:8" ht="18.75" customHeight="1" x14ac:dyDescent="0.25">
      <c r="A27" s="159" t="s">
        <v>25</v>
      </c>
      <c r="B27" s="159"/>
      <c r="C27" s="159"/>
      <c r="D27" s="159"/>
      <c r="E27" s="96">
        <f>SUM(E24:E26)</f>
        <v>-8.5519999999999978</v>
      </c>
      <c r="F27" s="96">
        <f>SUM(F24:F26)</f>
        <v>1.9240000000000008</v>
      </c>
    </row>
    <row r="29" spans="1:8" x14ac:dyDescent="0.25">
      <c r="E29" s="73"/>
    </row>
    <row r="30" spans="1:8" x14ac:dyDescent="0.25">
      <c r="E30" s="73"/>
    </row>
    <row r="32" spans="1:8" x14ac:dyDescent="0.25">
      <c r="E32" s="73"/>
    </row>
  </sheetData>
  <mergeCells count="12">
    <mergeCell ref="A27:D27"/>
    <mergeCell ref="A25:D25"/>
    <mergeCell ref="E1:F1"/>
    <mergeCell ref="E2:F2"/>
    <mergeCell ref="E3:F3"/>
    <mergeCell ref="E4:F4"/>
    <mergeCell ref="A6:F6"/>
    <mergeCell ref="A26:D26"/>
    <mergeCell ref="B13:B15"/>
    <mergeCell ref="A24:D24"/>
    <mergeCell ref="B10:B12"/>
    <mergeCell ref="B16:B23"/>
  </mergeCells>
  <phoneticPr fontId="0" type="noConversion"/>
  <pageMargins left="1.1417322834645669" right="0.35433070866141736" top="0.39370078740157483" bottom="0" header="0.51181102362204722" footer="0.51181102362204722"/>
  <pageSetup paperSize="9" orientation="landscape"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0"/>
  <sheetViews>
    <sheetView topLeftCell="A10" workbookViewId="0">
      <selection activeCell="K32" sqref="K32"/>
    </sheetView>
  </sheetViews>
  <sheetFormatPr defaultColWidth="9.140625" defaultRowHeight="15" x14ac:dyDescent="0.2"/>
  <cols>
    <col min="1" max="1" width="4" style="47" customWidth="1"/>
    <col min="2" max="2" width="13" style="47" customWidth="1"/>
    <col min="3" max="3" width="41.28515625" style="47" customWidth="1"/>
    <col min="4" max="4" width="48.5703125" style="47" customWidth="1"/>
    <col min="5" max="5" width="12.5703125" style="47" customWidth="1"/>
    <col min="6" max="6" width="13.140625" style="47" customWidth="1"/>
    <col min="7" max="16384" width="9.140625" style="47"/>
  </cols>
  <sheetData>
    <row r="1" spans="1:9" ht="12.75" customHeight="1" x14ac:dyDescent="0.25">
      <c r="D1" s="34"/>
      <c r="E1" s="130" t="s">
        <v>50</v>
      </c>
      <c r="F1" s="130"/>
    </row>
    <row r="2" spans="1:9" ht="12.75" customHeight="1" x14ac:dyDescent="0.25">
      <c r="D2" s="34"/>
      <c r="E2" s="130" t="s">
        <v>172</v>
      </c>
      <c r="F2" s="130"/>
    </row>
    <row r="3" spans="1:9" ht="12.75" customHeight="1" x14ac:dyDescent="0.25">
      <c r="D3" s="34"/>
      <c r="E3" s="130" t="s">
        <v>61</v>
      </c>
      <c r="F3" s="130"/>
    </row>
    <row r="4" spans="1:9" ht="15" customHeight="1" x14ac:dyDescent="0.25">
      <c r="D4" s="34"/>
      <c r="E4" s="130" t="s">
        <v>57</v>
      </c>
      <c r="F4" s="130"/>
    </row>
    <row r="5" spans="1:9" ht="15" customHeight="1" x14ac:dyDescent="0.2"/>
    <row r="6" spans="1:9" ht="30" customHeight="1" x14ac:dyDescent="0.2">
      <c r="A6" s="151" t="s">
        <v>67</v>
      </c>
      <c r="B6" s="151"/>
      <c r="C6" s="151"/>
      <c r="D6" s="151"/>
      <c r="E6" s="151"/>
      <c r="F6" s="151"/>
      <c r="G6" s="8"/>
      <c r="H6" s="8"/>
      <c r="I6" s="8"/>
    </row>
    <row r="7" spans="1:9" ht="15" customHeight="1" x14ac:dyDescent="0.2">
      <c r="F7" s="44" t="s">
        <v>24</v>
      </c>
    </row>
    <row r="8" spans="1:9" ht="45.75" customHeight="1" x14ac:dyDescent="0.2">
      <c r="A8" s="59" t="s">
        <v>10</v>
      </c>
      <c r="B8" s="59" t="s">
        <v>16</v>
      </c>
      <c r="C8" s="59" t="s">
        <v>17</v>
      </c>
      <c r="D8" s="59" t="s">
        <v>18</v>
      </c>
      <c r="E8" s="59" t="s">
        <v>35</v>
      </c>
      <c r="F8" s="59" t="s">
        <v>2</v>
      </c>
    </row>
    <row r="9" spans="1:9" ht="15.75" customHeight="1" x14ac:dyDescent="0.25">
      <c r="A9" s="100" t="s">
        <v>37</v>
      </c>
      <c r="B9" s="141" t="s">
        <v>75</v>
      </c>
      <c r="C9" s="43" t="s">
        <v>107</v>
      </c>
      <c r="D9" s="43" t="s">
        <v>108</v>
      </c>
      <c r="E9" s="49">
        <v>-1</v>
      </c>
      <c r="F9" s="49"/>
    </row>
    <row r="10" spans="1:9" ht="15.75" customHeight="1" x14ac:dyDescent="0.25">
      <c r="A10" s="100" t="s">
        <v>38</v>
      </c>
      <c r="B10" s="142"/>
      <c r="C10" s="43" t="s">
        <v>114</v>
      </c>
      <c r="D10" s="43" t="s">
        <v>115</v>
      </c>
      <c r="E10" s="49">
        <v>-0.2</v>
      </c>
      <c r="F10" s="49"/>
    </row>
    <row r="11" spans="1:9" ht="15.75" customHeight="1" x14ac:dyDescent="0.25">
      <c r="A11" s="110" t="s">
        <v>39</v>
      </c>
      <c r="B11" s="142"/>
      <c r="C11" s="43" t="s">
        <v>109</v>
      </c>
      <c r="D11" s="43" t="s">
        <v>110</v>
      </c>
      <c r="E11" s="49">
        <v>-0.7</v>
      </c>
      <c r="F11" s="49"/>
    </row>
    <row r="12" spans="1:9" ht="15.75" customHeight="1" x14ac:dyDescent="0.25">
      <c r="A12" s="85" t="s">
        <v>40</v>
      </c>
      <c r="B12" s="142"/>
      <c r="C12" s="43" t="s">
        <v>69</v>
      </c>
      <c r="D12" s="43" t="s">
        <v>76</v>
      </c>
      <c r="E12" s="49">
        <v>0.3</v>
      </c>
      <c r="F12" s="49"/>
    </row>
    <row r="13" spans="1:9" ht="15.75" customHeight="1" x14ac:dyDescent="0.25">
      <c r="A13" s="110" t="s">
        <v>41</v>
      </c>
      <c r="B13" s="142"/>
      <c r="C13" s="43" t="s">
        <v>70</v>
      </c>
      <c r="D13" s="43" t="s">
        <v>77</v>
      </c>
      <c r="E13" s="49">
        <v>-15.3</v>
      </c>
      <c r="F13" s="49"/>
    </row>
    <row r="14" spans="1:9" ht="18" customHeight="1" x14ac:dyDescent="0.25">
      <c r="A14" s="97" t="s">
        <v>42</v>
      </c>
      <c r="B14" s="142"/>
      <c r="C14" s="43" t="s">
        <v>71</v>
      </c>
      <c r="D14" s="43" t="s">
        <v>78</v>
      </c>
      <c r="E14" s="49">
        <v>-2</v>
      </c>
      <c r="F14" s="49">
        <v>10.3</v>
      </c>
    </row>
    <row r="15" spans="1:9" ht="18" customHeight="1" x14ac:dyDescent="0.25">
      <c r="A15" s="97" t="s">
        <v>43</v>
      </c>
      <c r="B15" s="142"/>
      <c r="C15" s="43" t="s">
        <v>72</v>
      </c>
      <c r="D15" s="43" t="s">
        <v>79</v>
      </c>
      <c r="E15" s="49">
        <v>-3.4</v>
      </c>
      <c r="F15" s="49">
        <v>-1.8</v>
      </c>
    </row>
    <row r="16" spans="1:9" ht="18" customHeight="1" x14ac:dyDescent="0.25">
      <c r="A16" s="100" t="s">
        <v>44</v>
      </c>
      <c r="B16" s="142"/>
      <c r="C16" s="1" t="s">
        <v>73</v>
      </c>
      <c r="D16" s="71" t="s">
        <v>80</v>
      </c>
      <c r="E16" s="49">
        <v>0.4</v>
      </c>
      <c r="F16" s="49"/>
    </row>
    <row r="17" spans="1:6" ht="18" customHeight="1" x14ac:dyDescent="0.25">
      <c r="A17" s="100" t="s">
        <v>45</v>
      </c>
      <c r="B17" s="142"/>
      <c r="C17" s="43" t="s">
        <v>22</v>
      </c>
      <c r="D17" s="43" t="s">
        <v>94</v>
      </c>
      <c r="E17" s="49">
        <v>-5.4</v>
      </c>
      <c r="F17" s="49"/>
    </row>
    <row r="18" spans="1:6" ht="33.75" customHeight="1" x14ac:dyDescent="0.25">
      <c r="A18" s="97" t="s">
        <v>46</v>
      </c>
      <c r="B18" s="142"/>
      <c r="C18" s="43" t="s">
        <v>111</v>
      </c>
      <c r="D18" s="43" t="s">
        <v>112</v>
      </c>
      <c r="E18" s="49">
        <v>-6</v>
      </c>
      <c r="F18" s="49"/>
    </row>
    <row r="19" spans="1:6" ht="18" customHeight="1" x14ac:dyDescent="0.25">
      <c r="A19" s="85" t="s">
        <v>47</v>
      </c>
      <c r="B19" s="142"/>
      <c r="C19" s="43" t="s">
        <v>116</v>
      </c>
      <c r="D19" s="43" t="s">
        <v>117</v>
      </c>
      <c r="E19" s="49">
        <v>-6</v>
      </c>
      <c r="F19" s="49"/>
    </row>
    <row r="20" spans="1:6" ht="18" customHeight="1" x14ac:dyDescent="0.25">
      <c r="A20" s="100" t="s">
        <v>105</v>
      </c>
      <c r="B20" s="142"/>
      <c r="C20" s="43" t="s">
        <v>181</v>
      </c>
      <c r="D20" s="43" t="s">
        <v>182</v>
      </c>
      <c r="E20" s="49">
        <v>-7.8</v>
      </c>
      <c r="F20" s="49"/>
    </row>
    <row r="21" spans="1:6" ht="18" customHeight="1" x14ac:dyDescent="0.25">
      <c r="A21" s="85" t="s">
        <v>48</v>
      </c>
      <c r="B21" s="142"/>
      <c r="C21" s="43" t="s">
        <v>6</v>
      </c>
      <c r="D21" s="43" t="s">
        <v>81</v>
      </c>
      <c r="E21" s="49">
        <v>0.5</v>
      </c>
      <c r="F21" s="49"/>
    </row>
    <row r="22" spans="1:6" ht="18" customHeight="1" x14ac:dyDescent="0.25">
      <c r="A22" s="85" t="s">
        <v>113</v>
      </c>
      <c r="B22" s="142"/>
      <c r="C22" s="43" t="s">
        <v>100</v>
      </c>
      <c r="D22" s="43" t="s">
        <v>101</v>
      </c>
      <c r="E22" s="49">
        <v>-2.8</v>
      </c>
      <c r="F22" s="49"/>
    </row>
    <row r="23" spans="1:6" ht="18" customHeight="1" x14ac:dyDescent="0.25">
      <c r="A23" s="97" t="s">
        <v>130</v>
      </c>
      <c r="B23" s="142"/>
      <c r="C23" s="43" t="s">
        <v>122</v>
      </c>
      <c r="D23" s="43" t="s">
        <v>123</v>
      </c>
      <c r="E23" s="49">
        <v>-2.6</v>
      </c>
      <c r="F23" s="49"/>
    </row>
    <row r="24" spans="1:6" ht="28.5" customHeight="1" x14ac:dyDescent="0.25">
      <c r="A24" s="110" t="s">
        <v>131</v>
      </c>
      <c r="B24" s="88" t="s">
        <v>84</v>
      </c>
      <c r="C24" s="43" t="s">
        <v>232</v>
      </c>
      <c r="D24" s="43" t="s">
        <v>233</v>
      </c>
      <c r="E24" s="49">
        <v>-5.6</v>
      </c>
      <c r="F24" s="49"/>
    </row>
    <row r="25" spans="1:6" ht="18" customHeight="1" x14ac:dyDescent="0.25">
      <c r="A25" s="87" t="s">
        <v>147</v>
      </c>
      <c r="B25" s="165" t="s">
        <v>85</v>
      </c>
      <c r="C25" s="43" t="s">
        <v>144</v>
      </c>
      <c r="D25" s="43" t="s">
        <v>145</v>
      </c>
      <c r="E25" s="49">
        <v>7</v>
      </c>
      <c r="F25" s="49"/>
    </row>
    <row r="26" spans="1:6" ht="18" customHeight="1" x14ac:dyDescent="0.25">
      <c r="A26" s="100" t="s">
        <v>193</v>
      </c>
      <c r="B26" s="165"/>
      <c r="C26" s="43" t="s">
        <v>191</v>
      </c>
      <c r="D26" s="43" t="s">
        <v>192</v>
      </c>
      <c r="E26" s="49">
        <v>0.3</v>
      </c>
      <c r="F26" s="49"/>
    </row>
    <row r="27" spans="1:6" ht="18" customHeight="1" x14ac:dyDescent="0.25">
      <c r="A27" s="97" t="s">
        <v>176</v>
      </c>
      <c r="B27" s="165"/>
      <c r="C27" s="43" t="s">
        <v>174</v>
      </c>
      <c r="D27" s="43" t="s">
        <v>175</v>
      </c>
      <c r="E27" s="49">
        <v>-0.8</v>
      </c>
      <c r="F27" s="49"/>
    </row>
    <row r="28" spans="1:6" ht="18" customHeight="1" x14ac:dyDescent="0.25">
      <c r="A28" s="100" t="s">
        <v>185</v>
      </c>
      <c r="B28" s="165"/>
      <c r="C28" s="43" t="s">
        <v>158</v>
      </c>
      <c r="D28" s="43" t="s">
        <v>159</v>
      </c>
      <c r="E28" s="49">
        <v>-1.5</v>
      </c>
      <c r="F28" s="49"/>
    </row>
    <row r="29" spans="1:6" ht="18" customHeight="1" x14ac:dyDescent="0.25">
      <c r="A29" s="119" t="s">
        <v>148</v>
      </c>
      <c r="B29" s="120" t="s">
        <v>125</v>
      </c>
      <c r="C29" s="43" t="s">
        <v>3</v>
      </c>
      <c r="D29" s="43" t="s">
        <v>218</v>
      </c>
      <c r="E29" s="49">
        <v>1</v>
      </c>
      <c r="F29" s="49"/>
    </row>
    <row r="30" spans="1:6" ht="18" customHeight="1" x14ac:dyDescent="0.25">
      <c r="A30" s="147" t="s">
        <v>89</v>
      </c>
      <c r="B30" s="147"/>
      <c r="C30" s="147"/>
      <c r="D30" s="147"/>
      <c r="E30" s="49">
        <f>SUM(E9:E23)</f>
        <v>-52</v>
      </c>
      <c r="F30" s="49">
        <f>SUM(F9:F23)</f>
        <v>8.5</v>
      </c>
    </row>
    <row r="31" spans="1:6" ht="18" customHeight="1" x14ac:dyDescent="0.25">
      <c r="A31" s="147" t="s">
        <v>91</v>
      </c>
      <c r="B31" s="147"/>
      <c r="C31" s="147"/>
      <c r="D31" s="147"/>
      <c r="E31" s="49">
        <f>SUM(E24)</f>
        <v>-5.6</v>
      </c>
      <c r="F31" s="49">
        <f>SUM(F24)</f>
        <v>0</v>
      </c>
    </row>
    <row r="32" spans="1:6" ht="18" customHeight="1" x14ac:dyDescent="0.25">
      <c r="A32" s="147" t="s">
        <v>92</v>
      </c>
      <c r="B32" s="147"/>
      <c r="C32" s="147"/>
      <c r="D32" s="147"/>
      <c r="E32" s="49">
        <f>SUM(E25:E28)</f>
        <v>5</v>
      </c>
      <c r="F32" s="49">
        <f>SUM(F25:F28)</f>
        <v>0</v>
      </c>
    </row>
    <row r="33" spans="1:6" ht="18" customHeight="1" x14ac:dyDescent="0.25">
      <c r="A33" s="147" t="s">
        <v>126</v>
      </c>
      <c r="B33" s="147"/>
      <c r="C33" s="147"/>
      <c r="D33" s="147"/>
      <c r="E33" s="49">
        <f>SUM(E29)</f>
        <v>1</v>
      </c>
      <c r="F33" s="49">
        <f>SUM(F29)</f>
        <v>0</v>
      </c>
    </row>
    <row r="34" spans="1:6" ht="18" customHeight="1" x14ac:dyDescent="0.2">
      <c r="A34" s="152" t="s">
        <v>25</v>
      </c>
      <c r="B34" s="152"/>
      <c r="C34" s="152"/>
      <c r="D34" s="152"/>
      <c r="E34" s="52">
        <f>SUM(E30:E33)</f>
        <v>-51.6</v>
      </c>
      <c r="F34" s="52">
        <f>SUM(F30:F33)</f>
        <v>8.5</v>
      </c>
    </row>
    <row r="36" spans="1:6" x14ac:dyDescent="0.2">
      <c r="E36" s="9"/>
      <c r="F36" s="9"/>
    </row>
    <row r="37" spans="1:6" x14ac:dyDescent="0.2">
      <c r="E37" s="9"/>
      <c r="F37" s="9"/>
    </row>
    <row r="38" spans="1:6" x14ac:dyDescent="0.2">
      <c r="E38" s="9"/>
      <c r="F38" s="9"/>
    </row>
    <row r="39" spans="1:6" x14ac:dyDescent="0.2">
      <c r="E39" s="9"/>
    </row>
    <row r="40" spans="1:6" x14ac:dyDescent="0.2">
      <c r="E40" s="9"/>
      <c r="F40" s="9"/>
    </row>
  </sheetData>
  <mergeCells count="12">
    <mergeCell ref="A34:D34"/>
    <mergeCell ref="A30:D30"/>
    <mergeCell ref="A6:F6"/>
    <mergeCell ref="E1:F1"/>
    <mergeCell ref="E2:F2"/>
    <mergeCell ref="E3:F3"/>
    <mergeCell ref="E4:F4"/>
    <mergeCell ref="A32:D32"/>
    <mergeCell ref="A31:D31"/>
    <mergeCell ref="B25:B28"/>
    <mergeCell ref="B9:B23"/>
    <mergeCell ref="A33:D33"/>
  </mergeCells>
  <pageMargins left="1.1417322834645669" right="0.35433070866141736" top="0.39370078740157483" bottom="0" header="0.51181102362204722" footer="0.51181102362204722"/>
  <pageSetup paperSize="9" orientation="landscape"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G25"/>
  <sheetViews>
    <sheetView workbookViewId="0">
      <selection activeCell="C23" sqref="C23"/>
    </sheetView>
  </sheetViews>
  <sheetFormatPr defaultColWidth="9.140625" defaultRowHeight="15" x14ac:dyDescent="0.2"/>
  <cols>
    <col min="1" max="1" width="4.5703125" style="6" customWidth="1"/>
    <col min="2" max="2" width="10.140625" style="6" customWidth="1"/>
    <col min="3" max="3" width="62.42578125" style="6" customWidth="1"/>
    <col min="4" max="4" width="19.28515625" style="6" customWidth="1"/>
    <col min="5" max="5" width="18.7109375" style="6" customWidth="1"/>
    <col min="6" max="16384" width="9.140625" style="6"/>
  </cols>
  <sheetData>
    <row r="1" spans="1:7" ht="13.5" customHeight="1" x14ac:dyDescent="0.2">
      <c r="C1" s="47"/>
      <c r="D1" s="130" t="s">
        <v>50</v>
      </c>
      <c r="E1" s="130"/>
    </row>
    <row r="2" spans="1:7" ht="13.5" customHeight="1" x14ac:dyDescent="0.2">
      <c r="C2" s="47"/>
      <c r="D2" s="130" t="s">
        <v>171</v>
      </c>
      <c r="E2" s="130"/>
    </row>
    <row r="3" spans="1:7" ht="13.5" customHeight="1" x14ac:dyDescent="0.2">
      <c r="C3" s="47"/>
      <c r="D3" s="130" t="s">
        <v>61</v>
      </c>
      <c r="E3" s="130"/>
    </row>
    <row r="4" spans="1:7" ht="13.5" customHeight="1" x14ac:dyDescent="0.2">
      <c r="C4" s="47"/>
      <c r="D4" s="130" t="s">
        <v>58</v>
      </c>
      <c r="E4" s="130"/>
    </row>
    <row r="5" spans="1:7" x14ac:dyDescent="0.25">
      <c r="D5" s="41"/>
      <c r="E5" s="41"/>
    </row>
    <row r="6" spans="1:7" ht="32.25" customHeight="1" x14ac:dyDescent="0.2">
      <c r="A6" s="172" t="s">
        <v>98</v>
      </c>
      <c r="B6" s="172"/>
      <c r="C6" s="172"/>
      <c r="D6" s="172"/>
      <c r="E6" s="172"/>
    </row>
    <row r="7" spans="1:7" ht="15" customHeight="1" x14ac:dyDescent="0.2">
      <c r="E7" s="48" t="s">
        <v>24</v>
      </c>
    </row>
    <row r="8" spans="1:7" ht="35.25" customHeight="1" x14ac:dyDescent="0.2">
      <c r="A8" s="61" t="s">
        <v>21</v>
      </c>
      <c r="B8" s="57" t="s">
        <v>8</v>
      </c>
      <c r="C8" s="57" t="s">
        <v>5</v>
      </c>
      <c r="D8" s="57" t="s">
        <v>1</v>
      </c>
      <c r="E8" s="46" t="s">
        <v>2</v>
      </c>
    </row>
    <row r="9" spans="1:7" ht="24.95" customHeight="1" x14ac:dyDescent="0.25">
      <c r="A9" s="67" t="s">
        <v>37</v>
      </c>
      <c r="B9" s="69" t="s">
        <v>75</v>
      </c>
      <c r="C9" s="43" t="s">
        <v>34</v>
      </c>
      <c r="D9" s="50">
        <f>SUM('savivaldybės funkcijos(3)'!E62,'ugd_reikmems(5)'!E17,'kt_ dotacijos (6)'!E24,'biud_ist_pajamos (7)'!E30)</f>
        <v>99.299000000000007</v>
      </c>
      <c r="E9" s="50">
        <f>SUM('savivaldybės funkcijos(3)'!F62,'ugd_reikmems(5)'!F17,'kt_ dotacijos (6)'!F24,'biud_ist_pajamos (7)'!F30)</f>
        <v>28.960999999999999</v>
      </c>
      <c r="G9" s="18"/>
    </row>
    <row r="10" spans="1:7" ht="24.95" customHeight="1" x14ac:dyDescent="0.25">
      <c r="A10" s="67" t="s">
        <v>38</v>
      </c>
      <c r="B10" s="69" t="s">
        <v>83</v>
      </c>
      <c r="C10" s="43" t="s">
        <v>13</v>
      </c>
      <c r="D10" s="50">
        <f>SUM('savivaldybės funkcijos(3)'!E63,'kt_ dotacijos (6)'!E25)</f>
        <v>-59.100000000000009</v>
      </c>
      <c r="E10" s="50">
        <f>SUM('savivaldybės funkcijos(3)'!F63,'kt_ dotacijos (6)'!F25)</f>
        <v>-0.3</v>
      </c>
      <c r="G10" s="18"/>
    </row>
    <row r="11" spans="1:7" ht="24.95" customHeight="1" x14ac:dyDescent="0.25">
      <c r="A11" s="118" t="s">
        <v>39</v>
      </c>
      <c r="B11" s="69" t="s">
        <v>208</v>
      </c>
      <c r="C11" s="43" t="s">
        <v>250</v>
      </c>
      <c r="D11" s="50">
        <f>SUM('savivaldybės funkcijos(3)'!E64)</f>
        <v>-130.1</v>
      </c>
      <c r="E11" s="50">
        <f>SUM('savivaldybės funkcijos(3)'!F64)</f>
        <v>0</v>
      </c>
      <c r="G11" s="18"/>
    </row>
    <row r="12" spans="1:7" ht="24.95" customHeight="1" x14ac:dyDescent="0.25">
      <c r="A12" s="67" t="s">
        <v>40</v>
      </c>
      <c r="B12" s="69" t="s">
        <v>84</v>
      </c>
      <c r="C12" s="43" t="s">
        <v>19</v>
      </c>
      <c r="D12" s="50">
        <f>SUM('savivaldybės funkcijos(3)'!E65,'v-f (4)'!E10,'kt_ dotacijos (6)'!E26,'biud_ist_pajamos (7)'!E31)</f>
        <v>-6.9510000000000023</v>
      </c>
      <c r="E12" s="50">
        <f>SUM('savivaldybės funkcijos(3)'!F65,'v-f (4)'!F10,'kt_ dotacijos (6)'!F26,'biud_ist_pajamos (7)'!F31)</f>
        <v>40.162999999999997</v>
      </c>
      <c r="G12" s="18"/>
    </row>
    <row r="13" spans="1:7" ht="24.95" customHeight="1" x14ac:dyDescent="0.25">
      <c r="A13" s="67" t="s">
        <v>42</v>
      </c>
      <c r="B13" s="69" t="s">
        <v>85</v>
      </c>
      <c r="C13" s="43" t="s">
        <v>36</v>
      </c>
      <c r="D13" s="50">
        <f>SUM('savivaldybės funkcijos(3)'!E66,'biud_ist_pajamos (7)'!E32)</f>
        <v>25.9</v>
      </c>
      <c r="E13" s="50">
        <f>SUM('savivaldybės funkcijos(3)'!F66,'biud_ist_pajamos (7)'!F32)</f>
        <v>3.1999999999999993</v>
      </c>
      <c r="G13" s="18"/>
    </row>
    <row r="14" spans="1:7" ht="24.95" customHeight="1" x14ac:dyDescent="0.25">
      <c r="A14" s="83" t="s">
        <v>43</v>
      </c>
      <c r="B14" s="69" t="s">
        <v>125</v>
      </c>
      <c r="C14" s="43" t="s">
        <v>127</v>
      </c>
      <c r="D14" s="50">
        <f>SUM('savivaldybės funkcijos(3)'!E67,'biud_ist_pajamos (7)'!E33)</f>
        <v>179.1</v>
      </c>
      <c r="E14" s="50">
        <f>SUM('savivaldybės funkcijos(3)'!F67,'biud_ist_pajamos (7)'!F33)</f>
        <v>7.4999999999999991</v>
      </c>
      <c r="G14" s="18"/>
    </row>
    <row r="15" spans="1:7" ht="24.95" customHeight="1" x14ac:dyDescent="0.25">
      <c r="A15" s="67" t="s">
        <v>44</v>
      </c>
      <c r="B15" s="69" t="s">
        <v>88</v>
      </c>
      <c r="C15" s="43" t="s">
        <v>20</v>
      </c>
      <c r="D15" s="50">
        <f>SUM('savivaldybės funkcijos(3)'!E68)</f>
        <v>-84.3</v>
      </c>
      <c r="E15" s="50">
        <f>SUM('savivaldybės funkcijos(3)'!F68)</f>
        <v>0</v>
      </c>
      <c r="F15" s="25"/>
      <c r="G15" s="26"/>
    </row>
    <row r="16" spans="1:7" ht="15" customHeight="1" x14ac:dyDescent="0.2">
      <c r="A16" s="61" t="s">
        <v>45</v>
      </c>
      <c r="B16" s="170" t="s">
        <v>23</v>
      </c>
      <c r="C16" s="171"/>
      <c r="D16" s="51">
        <f>SUM(D9:D15)</f>
        <v>23.847999999999999</v>
      </c>
      <c r="E16" s="51">
        <f>SUM(E9:E15)</f>
        <v>79.524000000000001</v>
      </c>
      <c r="F16" s="27"/>
      <c r="G16" s="27"/>
    </row>
    <row r="17" spans="1:5" ht="15" customHeight="1" x14ac:dyDescent="0.25">
      <c r="A17" s="61" t="s">
        <v>46</v>
      </c>
      <c r="B17" s="166" t="s">
        <v>32</v>
      </c>
      <c r="C17" s="167"/>
      <c r="D17" s="50"/>
      <c r="E17" s="50"/>
    </row>
    <row r="18" spans="1:5" ht="15" customHeight="1" x14ac:dyDescent="0.2">
      <c r="A18" s="61" t="s">
        <v>47</v>
      </c>
      <c r="B18" s="168" t="s">
        <v>29</v>
      </c>
      <c r="C18" s="169"/>
      <c r="D18" s="51">
        <f>D16-D17</f>
        <v>23.847999999999999</v>
      </c>
      <c r="E18" s="51">
        <f>E16-E17</f>
        <v>79.524000000000001</v>
      </c>
    </row>
    <row r="19" spans="1:5" x14ac:dyDescent="0.2">
      <c r="C19" s="36"/>
      <c r="E19" s="19"/>
    </row>
    <row r="20" spans="1:5" x14ac:dyDescent="0.2">
      <c r="C20" s="36"/>
      <c r="D20" s="55"/>
    </row>
    <row r="21" spans="1:5" x14ac:dyDescent="0.2">
      <c r="C21" s="63"/>
      <c r="D21" s="55"/>
    </row>
    <row r="23" spans="1:5" x14ac:dyDescent="0.2">
      <c r="D23" s="55"/>
    </row>
    <row r="25" spans="1:5" x14ac:dyDescent="0.2">
      <c r="D25" s="55"/>
    </row>
  </sheetData>
  <mergeCells count="8">
    <mergeCell ref="B17:C17"/>
    <mergeCell ref="B18:C18"/>
    <mergeCell ref="B16:C16"/>
    <mergeCell ref="D1:E1"/>
    <mergeCell ref="D2:E2"/>
    <mergeCell ref="D3:E3"/>
    <mergeCell ref="D4:E4"/>
    <mergeCell ref="A6:E6"/>
  </mergeCells>
  <phoneticPr fontId="0" type="noConversion"/>
  <pageMargins left="1.1417322834645669" right="0.35433070866141736" top="0.39370078740157483" bottom="0" header="0.51181102362204722" footer="0.51181102362204722"/>
  <pageSetup paperSize="9"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Darbalapiai</vt:lpstr>
      </vt:variant>
      <vt:variant>
        <vt:i4>8</vt:i4>
      </vt:variant>
      <vt:variant>
        <vt:lpstr>Įvardinti diapazonai</vt:lpstr>
      </vt:variant>
      <vt:variant>
        <vt:i4>8</vt:i4>
      </vt:variant>
    </vt:vector>
  </HeadingPairs>
  <TitlesOfParts>
    <vt:vector size="16" baseType="lpstr">
      <vt:lpstr>pajamos (1)</vt:lpstr>
      <vt:lpstr> imokos(2)</vt:lpstr>
      <vt:lpstr>savivaldybės funkcijos(3)</vt:lpstr>
      <vt:lpstr>v-f (4)</vt:lpstr>
      <vt:lpstr>ugd_reikmems(5)</vt:lpstr>
      <vt:lpstr>kt_ dotacijos (6)</vt:lpstr>
      <vt:lpstr>biud_ist_pajamos (7)</vt:lpstr>
      <vt:lpstr>programos(9)</vt:lpstr>
      <vt:lpstr>'ugd_reikmems(5)'!Print_Area</vt:lpstr>
      <vt:lpstr>' imokos(2)'!Print_Titles</vt:lpstr>
      <vt:lpstr>'biud_ist_pajamos (7)'!Print_Titles</vt:lpstr>
      <vt:lpstr>'kt_ dotacijos (6)'!Print_Titles</vt:lpstr>
      <vt:lpstr>'pajamos (1)'!Print_Titles</vt:lpstr>
      <vt:lpstr>'savivaldybės funkcijos(3)'!Print_Titles</vt:lpstr>
      <vt:lpstr>'ugd_reikmems(5)'!Print_Titles</vt:lpstr>
      <vt:lpstr>'v-f (4)'!Print_Titles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margarita</dc:creator>
  <cp:lastModifiedBy>Jovita Griguolienė</cp:lastModifiedBy>
  <cp:lastPrinted>2023-12-06T06:42:47Z</cp:lastPrinted>
  <dcterms:created xsi:type="dcterms:W3CDTF">2002-11-07T10:01:21Z</dcterms:created>
  <dcterms:modified xsi:type="dcterms:W3CDTF">2023-12-06T06:43:58Z</dcterms:modified>
</cp:coreProperties>
</file>