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720" activeTab="1"/>
  </bookViews>
  <sheets>
    <sheet name="005 pr. asignavimai" sheetId="3" r:id="rId1"/>
    <sheet name="005 pr.vert.krit.suvestinė" sheetId="4" r:id="rId2"/>
  </sheets>
  <definedNames>
    <definedName name="_xlnm.Print_Area" localSheetId="0">'005 pr. asignavimai'!$A$1:$R$55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3" l="1"/>
  <c r="I35" i="3"/>
  <c r="J35" i="3"/>
  <c r="K35" i="3"/>
  <c r="H35" i="3"/>
  <c r="H36" i="3"/>
  <c r="B30" i="4"/>
  <c r="C30" i="4"/>
  <c r="D30" i="4"/>
  <c r="E30" i="4"/>
  <c r="F30" i="4"/>
  <c r="B31" i="4"/>
  <c r="C31" i="4"/>
  <c r="D31" i="4"/>
  <c r="E31" i="4"/>
  <c r="F31" i="4"/>
  <c r="A31" i="4"/>
  <c r="A30" i="4"/>
  <c r="B29" i="4"/>
  <c r="B28" i="4"/>
  <c r="C28" i="4"/>
  <c r="D28" i="4"/>
  <c r="E28" i="4"/>
  <c r="F28" i="4"/>
  <c r="A28" i="4"/>
  <c r="B27" i="4"/>
  <c r="B26" i="4"/>
  <c r="C26" i="4"/>
  <c r="D26" i="4"/>
  <c r="E26" i="4"/>
  <c r="F26" i="4"/>
  <c r="A26" i="4"/>
  <c r="B25" i="4"/>
  <c r="B16" i="4"/>
  <c r="C16" i="4"/>
  <c r="D16" i="4"/>
  <c r="E16" i="4"/>
  <c r="F16" i="4"/>
  <c r="B17" i="4"/>
  <c r="C17" i="4"/>
  <c r="D17" i="4"/>
  <c r="E17" i="4"/>
  <c r="F17" i="4"/>
  <c r="B18" i="4"/>
  <c r="C18" i="4"/>
  <c r="D18" i="4"/>
  <c r="E18" i="4"/>
  <c r="F18" i="4"/>
  <c r="B19" i="4"/>
  <c r="C19" i="4"/>
  <c r="D19" i="4"/>
  <c r="E19" i="4"/>
  <c r="F19" i="4"/>
  <c r="B20" i="4"/>
  <c r="C20" i="4"/>
  <c r="D20" i="4"/>
  <c r="E20" i="4"/>
  <c r="F20" i="4"/>
  <c r="B21" i="4"/>
  <c r="C21" i="4"/>
  <c r="D21" i="4"/>
  <c r="E21" i="4"/>
  <c r="F21" i="4"/>
  <c r="B22" i="4"/>
  <c r="C22" i="4"/>
  <c r="D22" i="4"/>
  <c r="E22" i="4"/>
  <c r="F22" i="4"/>
  <c r="B23" i="4"/>
  <c r="C23" i="4"/>
  <c r="D23" i="4"/>
  <c r="E23" i="4"/>
  <c r="F23" i="4"/>
  <c r="B24" i="4"/>
  <c r="C24" i="4"/>
  <c r="D24" i="4"/>
  <c r="E24" i="4"/>
  <c r="F24" i="4"/>
  <c r="A17" i="4"/>
  <c r="A18" i="4"/>
  <c r="A19" i="4"/>
  <c r="A20" i="4"/>
  <c r="A21" i="4"/>
  <c r="A22" i="4"/>
  <c r="A23" i="4"/>
  <c r="A24" i="4"/>
  <c r="A16" i="4"/>
  <c r="B15" i="4"/>
  <c r="B14" i="4"/>
  <c r="C14" i="4"/>
  <c r="D14" i="4"/>
  <c r="E14" i="4"/>
  <c r="F14" i="4"/>
  <c r="A14" i="4"/>
  <c r="B13" i="4"/>
  <c r="S35" i="3" l="1"/>
  <c r="G43" i="3"/>
  <c r="H47" i="3" l="1"/>
  <c r="I47" i="3"/>
  <c r="J47" i="3"/>
  <c r="K47" i="3"/>
  <c r="G47" i="3"/>
  <c r="H45" i="3"/>
  <c r="I45" i="3"/>
  <c r="J45" i="3"/>
  <c r="K45" i="3"/>
  <c r="G45" i="3"/>
  <c r="H43" i="3"/>
  <c r="I43" i="3"/>
  <c r="J43" i="3"/>
  <c r="K43" i="3"/>
  <c r="J52" i="3" l="1"/>
  <c r="H52" i="3"/>
  <c r="K52" i="3"/>
  <c r="I52" i="3"/>
  <c r="G52" i="3"/>
  <c r="I36" i="3" l="1"/>
  <c r="J36" i="3"/>
  <c r="K36" i="3"/>
  <c r="H28" i="3"/>
  <c r="I28" i="3"/>
  <c r="J28" i="3"/>
  <c r="J54" i="3" s="1"/>
  <c r="K28" i="3"/>
  <c r="K54" i="3" s="1"/>
  <c r="H25" i="3"/>
  <c r="I25" i="3"/>
  <c r="J25" i="3"/>
  <c r="K25" i="3"/>
  <c r="G36" i="3"/>
  <c r="G25" i="3"/>
  <c r="G55" i="3" s="1"/>
  <c r="G28" i="3"/>
  <c r="G54" i="3" s="1"/>
  <c r="I54" i="3" l="1"/>
  <c r="S28" i="3"/>
  <c r="S25" i="3"/>
  <c r="J55" i="3"/>
  <c r="I55" i="3"/>
  <c r="H54" i="3"/>
  <c r="K55" i="3"/>
  <c r="H55" i="3"/>
  <c r="J29" i="3"/>
  <c r="J37" i="3" s="1"/>
  <c r="J38" i="3" s="1"/>
  <c r="J57" i="3" s="1"/>
  <c r="K29" i="3"/>
  <c r="K37" i="3" s="1"/>
  <c r="K38" i="3" s="1"/>
  <c r="K57" i="3" s="1"/>
  <c r="I29" i="3"/>
  <c r="I37" i="3" s="1"/>
  <c r="I38" i="3" s="1"/>
  <c r="I57" i="3" s="1"/>
  <c r="G29" i="3"/>
  <c r="G37" i="3" s="1"/>
  <c r="H29" i="3"/>
  <c r="K58" i="3" l="1"/>
  <c r="I58" i="3"/>
  <c r="J58" i="3"/>
  <c r="H37" i="3"/>
  <c r="G38" i="3"/>
  <c r="G57" i="3" l="1"/>
  <c r="G58" i="3"/>
  <c r="H38" i="3"/>
  <c r="H58" i="3" s="1"/>
  <c r="H57" i="3" l="1"/>
</calcChain>
</file>

<file path=xl/sharedStrings.xml><?xml version="1.0" encoding="utf-8"?>
<sst xmlns="http://schemas.openxmlformats.org/spreadsheetml/2006/main" count="219" uniqueCount="115">
  <si>
    <t>01</t>
  </si>
  <si>
    <t>pavadinimas</t>
  </si>
  <si>
    <t>Iš viso uždaviniui</t>
  </si>
  <si>
    <t>Iš viso programai</t>
  </si>
  <si>
    <t>matavimo vnt.</t>
  </si>
  <si>
    <t>Finansavimo šaltinių suvestinė</t>
  </si>
  <si>
    <t>Finansavimo šaltiniai</t>
  </si>
  <si>
    <t>Iš jų pažangos priemonių lėšos</t>
  </si>
  <si>
    <t>Iš jų tęstinės veiklos priemonių lėšos</t>
  </si>
  <si>
    <t>Iš jų regioninių pažangos priemonių lėšos (bendra suma)</t>
  </si>
  <si>
    <t>Stebėsenos rodiklio kodas</t>
  </si>
  <si>
    <t>Iš viso tikslui</t>
  </si>
  <si>
    <t>strateginio veiklos plano</t>
  </si>
  <si>
    <t>Programos tikslo kodas ir pavadinimas</t>
  </si>
  <si>
    <t>Programos priemonės kodas ir pavadinimas</t>
  </si>
  <si>
    <t>Asignavimų valdytojo kodas</t>
  </si>
  <si>
    <t>mato vnt.</t>
  </si>
  <si>
    <t>02</t>
  </si>
  <si>
    <t>proc.</t>
  </si>
  <si>
    <t>vnt.</t>
  </si>
  <si>
    <t>Sumažinti taršą ir jos poveikį aplinkai, kompensuoti aplinkai padarytą žalą bei sukurti subalansuotą ir sveiką aplinką savivaldybės teritorijoje</t>
  </si>
  <si>
    <t>R-005-01-01-01</t>
  </si>
  <si>
    <t>Maudymosi vietų skaičius, kuriuose vykdomi vandens ir smėlio kokybės tyrimai</t>
  </si>
  <si>
    <t>Įveistų naujų želdinių skaičius</t>
  </si>
  <si>
    <t>t.</t>
  </si>
  <si>
    <t>Surinktas ir sutvarkytas mišrių komunalinių atliekų kiekis</t>
  </si>
  <si>
    <t>t</t>
  </si>
  <si>
    <t>R-005-01-02-01</t>
  </si>
  <si>
    <t xml:space="preserve">Savivaldybės biudžeto lėšos </t>
  </si>
  <si>
    <t>SB</t>
  </si>
  <si>
    <t>SB (RP)</t>
  </si>
  <si>
    <t>SB (VB)</t>
  </si>
  <si>
    <t xml:space="preserve">Pajamos už prekes ir paslaugos </t>
  </si>
  <si>
    <t>SB (SP)</t>
  </si>
  <si>
    <t xml:space="preserve">Savivaldybės aplinkos apsaugos rėmimo specialiosios programos lėšos </t>
  </si>
  <si>
    <t>SB (AA)</t>
  </si>
  <si>
    <t>Paskolos lėšos</t>
  </si>
  <si>
    <t>P</t>
  </si>
  <si>
    <t>Europos Sąjungos paramos lėšos</t>
  </si>
  <si>
    <t>ES</t>
  </si>
  <si>
    <t>ES (RP)</t>
  </si>
  <si>
    <t>Kitos lėšos</t>
  </si>
  <si>
    <t>KT</t>
  </si>
  <si>
    <t>x</t>
  </si>
  <si>
    <t xml:space="preserve">Valstybės biudžeto dotacijos lėšos </t>
  </si>
  <si>
    <t>TP</t>
  </si>
  <si>
    <t>PP</t>
  </si>
  <si>
    <t>Siekti sveikos ir švarios gyvenamosios aplinkos bei racionalaus gamtos išteklių naudojimo</t>
  </si>
  <si>
    <t>Specialiosios aplinkos apsaugos rėmimo programos vykdymas</t>
  </si>
  <si>
    <t>V-005-01-01-01-01</t>
  </si>
  <si>
    <t>V-005-01-01-01-02</t>
  </si>
  <si>
    <t>V-005-01-01-01-03</t>
  </si>
  <si>
    <t>V-005-01-01-01-04</t>
  </si>
  <si>
    <t>V-005-01-01-01-05</t>
  </si>
  <si>
    <t>V-005-01-01-01-06</t>
  </si>
  <si>
    <t>V-005-01-01-01-07</t>
  </si>
  <si>
    <t>V-005-01-01-01-08</t>
  </si>
  <si>
    <t>V-005-01-01-01-09</t>
  </si>
  <si>
    <t>Iš viso priemonei:</t>
  </si>
  <si>
    <t>Sutvarkytų atliekų dalis</t>
  </si>
  <si>
    <t>V-005-01-02-01-01</t>
  </si>
  <si>
    <t>V-005-01-02-01-02 (VB)</t>
  </si>
  <si>
    <t xml:space="preserve">Organizuoti komunalinių atliekų, antrinių žaliavų, pavojingų atliekų, žaliųjų ir stambiagabaričių atliekų surinkimą ir tvarkymą </t>
  </si>
  <si>
    <t>Savivaldybės biudžeto lėšos (prisidėjimas prie regioninių projektų)</t>
  </si>
  <si>
    <t>Europos Sąjungos paramos lėšos (regioniniai projektai)</t>
  </si>
  <si>
    <t>Tikrinimas</t>
  </si>
  <si>
    <t>005-01-01 Programos uždavinys (pažangos)</t>
  </si>
  <si>
    <t>005-01-01-02 Programos priemonė (pažangos)</t>
  </si>
  <si>
    <t>1.5 priedas</t>
  </si>
  <si>
    <t>* P - pažangos uždavinys, T - tęstinės veiklos uždavinys, RP - regiono pažangos priemonė (projektas), PP - pažangos priemonė (projektas), TP - tęstinės veiklos priemonė, NF - nefinansinė priemonė,</t>
  </si>
  <si>
    <t>TI - tęstinė veiklos priemonė, pagal kurią planuojami tęstiniai investiciniai projektai (pereinamojo laikotarpio)</t>
  </si>
  <si>
    <t>Komunalinių atliekų surinkimui ir tvarkymui</t>
  </si>
  <si>
    <t>TE - tęstinė veiklos priemonė, skirta 2014-2020 m. nacionalinei pažangos programai / ES fondų investicijų veiksmų programai įgyvendinti</t>
  </si>
  <si>
    <t>005-01-01-01 Programos priemonė (tęstinės veiklos)</t>
  </si>
  <si>
    <t>005-01-02-01 Programos priemonė (tęstinės veiklos)</t>
  </si>
  <si>
    <t>Įvykdytų visuomenės sveikatos rėmimo specialiosios programos projektų skaičius</t>
  </si>
  <si>
    <t>Įvykdytų projektų skaičius, kurių  metu įdiegtos prevencinės priemonės apsaugai nuo medžiojamųjų gyvūnų daromos žalos</t>
  </si>
  <si>
    <t>Ūkios subjektų skaičius, kuriems skirta kompensacija individualių buitinių nuotekų valymo įrenginių įsigijimui ir įrengimui</t>
  </si>
  <si>
    <t>Išnaikintų invazinės rūšies augalų - Sosnovskio barščių  kiekis (plotas)</t>
  </si>
  <si>
    <t>ha</t>
  </si>
  <si>
    <t>Surinktas ir sutvarkytas atliekų, kurių turėtojo nustatyti neįmanoma arba kuris neegzistuoja, kiekis</t>
  </si>
  <si>
    <t>Įvykdytų visuomenės švietimo ir mokymo aplinkosaugos klausimais projektų skaičius</t>
  </si>
  <si>
    <t>Želdinių ekspertizės ir arboristinio įvertinimo parengtų ataskaitų skaičius</t>
  </si>
  <si>
    <t>Įvykdytų vertingų teritorijų (gamtos paminklų, piliakalnių, visuomeninės paskirties, rekreacinių teritorijų ir pan.) sutvarkymo ir pritaikymo lankytojams projektų skaičius</t>
  </si>
  <si>
    <t>P-005-01-01-02-01</t>
  </si>
  <si>
    <t>1.8.</t>
  </si>
  <si>
    <t>Surinktas ir sutvarkytas naudotų padangų, kurių turėtojo nustatyti neįmanoma arba kuris neegzistuoja, kiekis</t>
  </si>
  <si>
    <t xml:space="preserve">Patenkintų paraiškų, pateiktų specialiosios aplinkos apsaugos rėmimo programos priemonėms įgyvendinti, dalis nuo pateiktų skaičiaus </t>
  </si>
  <si>
    <t>Gamtos objektų, gamtos vertybių įveiklinimas, svarbiausių objektų tvarkymas</t>
  </si>
  <si>
    <t>3.3.1; 3.3.2; 3.3.3</t>
  </si>
  <si>
    <t>T</t>
  </si>
  <si>
    <t>005-01-02 Programos uždavinys (tęstinis)</t>
  </si>
  <si>
    <t>Programos uždavinio kodas ir pavadinimas</t>
  </si>
  <si>
    <t>Uždavinio/ priemonės požymis *</t>
  </si>
  <si>
    <t>2023-ųjų m. asignavimai ir kitos lėšos (projektas)</t>
  </si>
  <si>
    <t>Savivaldybės strateginio plėtros plano tikslo/ uždavinio/ priemonės kodas</t>
  </si>
  <si>
    <t>Stebėsenos rodiklio</t>
  </si>
  <si>
    <t>Siektinos stebėsenos rodiklių reikšmės</t>
  </si>
  <si>
    <t>Savivaldybės strateginio plėtros plano rodiklis</t>
  </si>
  <si>
    <t>ŽNP lankytojų skaičius (vnt.); Įvykdytų kraštovaizdžio tvarkymo projektų skaičius (vnt.); Įvykdytų vertingų teritorijų (gamtos paminklų, piliakalnių, visuomeninės paskirties, rekreacinių teritorijų ir pan.) sutvarkymo ir pritaikymo lankytojams projektų skaičius (vnt.)</t>
  </si>
  <si>
    <t>Komunalinio ūkio, atliekų tvarkymo, vandentvarkos ir šilumos tiekimo sistemų  modernizacijos projektų skaičius (vnt.); Gyventojų, apklausoje paminėjusių atliekų tvarkymą kaip probleminę sritį, dalis (%)</t>
  </si>
  <si>
    <r>
      <rPr>
        <b/>
        <u/>
        <sz val="12"/>
        <rFont val="Times New Roman"/>
        <family val="1"/>
        <charset val="186"/>
      </rPr>
      <t>005 APLINKOS APSAUGOS PROGRAMOS</t>
    </r>
    <r>
      <rPr>
        <b/>
        <sz val="12"/>
        <rFont val="Times New Roman"/>
        <family val="1"/>
        <charset val="186"/>
      </rPr>
      <t xml:space="preserve">  UŽDAVINIAI, PRIEMONĖS IR JŲ STEBĖSENOS RODIKLIAI</t>
    </r>
  </si>
  <si>
    <t xml:space="preserve">Plungės rajono savivaldybės </t>
  </si>
  <si>
    <t xml:space="preserve">sprendimu Nr.T1 - </t>
  </si>
  <si>
    <t>PATVIRTINTAS</t>
  </si>
  <si>
    <t>Plungės rajono savivaldybės</t>
  </si>
  <si>
    <t>Planuojami  2025-ųjų m. asignavimai ir kitos lėšos</t>
  </si>
  <si>
    <t>2.5 priedas</t>
  </si>
  <si>
    <r>
      <t xml:space="preserve">2024-2026 METŲ </t>
    </r>
    <r>
      <rPr>
        <b/>
        <u/>
        <sz val="12"/>
        <color rgb="FF000000"/>
        <rFont val="Times New Roman"/>
        <family val="1"/>
        <charset val="186"/>
      </rPr>
      <t xml:space="preserve">005 APLINKOS APSAUGOS </t>
    </r>
    <r>
      <rPr>
        <b/>
        <sz val="12"/>
        <color indexed="8"/>
        <rFont val="Times New Roman"/>
        <family val="1"/>
        <charset val="186"/>
      </rPr>
      <t xml:space="preserve">PROGRAMOS UŽDAVINIAI, PRIEMONĖS, ASIGNAVIMAI IR KITOS LĖŠOS </t>
    </r>
    <r>
      <rPr>
        <b/>
        <i/>
        <sz val="12"/>
        <color rgb="FF000000"/>
        <rFont val="Times New Roman"/>
        <family val="1"/>
        <charset val="186"/>
      </rPr>
      <t>(tūkst. Eur)</t>
    </r>
  </si>
  <si>
    <t>2023-ųjų m. asignavimai ir kitos lėšos (2022-12-31 datai)</t>
  </si>
  <si>
    <t>2024-ųjų m. asignavimai ir kitos lėšos</t>
  </si>
  <si>
    <t>Planuojami  2026-ųjų m. asignavimai ir kitos lėšos</t>
  </si>
  <si>
    <t xml:space="preserve">tarybos 2024 m. vasario 8 d. </t>
  </si>
  <si>
    <t xml:space="preserve">Plungės rajono savivaldybės 2024–2026 metų </t>
  </si>
  <si>
    <t>Asignavimų skirtumas (2023 m.- 2024 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</si>
</sst>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09]#0.000"/>
    <numFmt numFmtId="165" formatCode="[$-10409]#0.00"/>
    <numFmt numFmtId="166" formatCode="0.000"/>
  </numFmts>
  <fonts count="31" x14ac:knownFonts="1">
    <font>
      <sz val="10"/>
      <name val="Arial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indexed="8"/>
      <name val="Times New Roman"/>
      <family val="1"/>
      <charset val="186"/>
    </font>
    <font>
      <i/>
      <sz val="10"/>
      <color indexed="8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Arial"/>
      <family val="2"/>
      <charset val="186"/>
    </font>
    <font>
      <sz val="11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name val="Arial"/>
      <family val="2"/>
      <charset val="186"/>
    </font>
    <font>
      <i/>
      <sz val="10"/>
      <name val="Times New Roman"/>
      <family val="1"/>
      <charset val="186"/>
    </font>
    <font>
      <i/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sz val="10"/>
      <color theme="2" tint="-0.499984740745262"/>
      <name val="Times New Roman"/>
      <family val="1"/>
      <charset val="186"/>
    </font>
    <font>
      <b/>
      <sz val="10"/>
      <color theme="2" tint="-0.499984740745262"/>
      <name val="Times New Roman"/>
      <family val="1"/>
      <charset val="186"/>
    </font>
    <font>
      <sz val="10"/>
      <color theme="1" tint="0.499984740745262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i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u/>
      <sz val="12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0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9" fontId="9" fillId="0" borderId="0" applyFont="0" applyFill="0" applyBorder="0" applyAlignment="0" applyProtection="0"/>
  </cellStyleXfs>
  <cellXfs count="186">
    <xf numFmtId="0" fontId="0" fillId="0" borderId="0" xfId="0"/>
    <xf numFmtId="0" fontId="1" fillId="0" borderId="0" xfId="0" applyFont="1"/>
    <xf numFmtId="0" fontId="1" fillId="0" borderId="5" xfId="0" applyFont="1" applyBorder="1"/>
    <xf numFmtId="0" fontId="1" fillId="0" borderId="0" xfId="0" applyFont="1" applyAlignment="1">
      <alignment horizontal="center"/>
    </xf>
    <xf numFmtId="166" fontId="1" fillId="8" borderId="5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7" borderId="4" xfId="0" applyFont="1" applyFill="1" applyBorder="1" applyAlignment="1" applyProtection="1">
      <alignment vertical="center" wrapText="1" readingOrder="1"/>
      <protection locked="0"/>
    </xf>
    <xf numFmtId="0" fontId="3" fillId="7" borderId="5" xfId="0" applyFont="1" applyFill="1" applyBorder="1" applyAlignment="1" applyProtection="1">
      <alignment vertical="center" wrapText="1" readingOrder="1"/>
      <protection locked="0"/>
    </xf>
    <xf numFmtId="166" fontId="8" fillId="0" borderId="4" xfId="0" applyNumberFormat="1" applyFont="1" applyBorder="1" applyAlignment="1" applyProtection="1">
      <alignment horizontal="center" vertical="center" wrapText="1" readingOrder="1"/>
      <protection locked="0"/>
    </xf>
    <xf numFmtId="0" fontId="8" fillId="7" borderId="5" xfId="0" applyFont="1" applyFill="1" applyBorder="1" applyAlignment="1" applyProtection="1">
      <alignment horizontal="center" vertical="center" wrapText="1" readingOrder="1"/>
      <protection locked="0"/>
    </xf>
    <xf numFmtId="0" fontId="8" fillId="0" borderId="5" xfId="0" applyFont="1" applyBorder="1" applyAlignment="1" applyProtection="1">
      <alignment horizontal="center" vertical="center" wrapText="1" readingOrder="1"/>
      <protection locked="0"/>
    </xf>
    <xf numFmtId="164" fontId="3" fillId="0" borderId="5" xfId="0" applyNumberFormat="1" applyFont="1" applyBorder="1" applyAlignment="1" applyProtection="1">
      <alignment horizontal="center" vertical="center" wrapText="1" readingOrder="1"/>
      <protection locked="0"/>
    </xf>
    <xf numFmtId="166" fontId="8" fillId="0" borderId="5" xfId="0" applyNumberFormat="1" applyFont="1" applyBorder="1" applyAlignment="1" applyProtection="1">
      <alignment horizontal="center" vertical="center" wrapText="1" readingOrder="1"/>
      <protection locked="0"/>
    </xf>
    <xf numFmtId="164" fontId="8" fillId="6" borderId="8" xfId="0" applyNumberFormat="1" applyFont="1" applyFill="1" applyBorder="1" applyAlignment="1" applyProtection="1">
      <alignment horizontal="center" vertical="center" wrapText="1" readingOrder="1"/>
      <protection locked="0"/>
    </xf>
    <xf numFmtId="164" fontId="4" fillId="0" borderId="4" xfId="0" applyNumberFormat="1" applyFont="1" applyBorder="1" applyAlignment="1" applyProtection="1">
      <alignment horizontal="center" vertical="center" wrapText="1" readingOrder="1"/>
      <protection locked="0"/>
    </xf>
    <xf numFmtId="164" fontId="4" fillId="0" borderId="5" xfId="0" applyNumberFormat="1" applyFont="1" applyBorder="1" applyAlignment="1" applyProtection="1">
      <alignment horizontal="center" vertical="center" wrapText="1" readingOrder="1"/>
      <protection locked="0"/>
    </xf>
    <xf numFmtId="164" fontId="4" fillId="0" borderId="27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4" fillId="7" borderId="5" xfId="0" applyFont="1" applyFill="1" applyBorder="1" applyAlignment="1" applyProtection="1">
      <alignment horizontal="center" vertical="top" wrapText="1" readingOrder="1"/>
      <protection locked="0"/>
    </xf>
    <xf numFmtId="49" fontId="3" fillId="4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26" xfId="0" applyFont="1" applyFill="1" applyBorder="1" applyAlignment="1" applyProtection="1">
      <alignment vertical="center" wrapText="1" readingOrder="1"/>
      <protection locked="0"/>
    </xf>
    <xf numFmtId="0" fontId="1" fillId="3" borderId="8" xfId="0" applyFont="1" applyFill="1" applyBorder="1" applyAlignment="1">
      <alignment wrapText="1"/>
    </xf>
    <xf numFmtId="0" fontId="1" fillId="3" borderId="8" xfId="0" applyFont="1" applyFill="1" applyBorder="1"/>
    <xf numFmtId="0" fontId="1" fillId="3" borderId="20" xfId="0" applyFont="1" applyFill="1" applyBorder="1" applyAlignment="1" applyProtection="1">
      <alignment vertical="center" wrapText="1" readingOrder="1"/>
      <protection locked="0"/>
    </xf>
    <xf numFmtId="0" fontId="13" fillId="0" borderId="5" xfId="0" applyFont="1" applyBorder="1" applyAlignment="1">
      <alignment wrapText="1"/>
    </xf>
    <xf numFmtId="0" fontId="1" fillId="0" borderId="13" xfId="0" applyFont="1" applyBorder="1" applyAlignment="1" applyProtection="1">
      <alignment horizontal="center" vertical="center" wrapText="1" readingOrder="1"/>
      <protection locked="0"/>
    </xf>
    <xf numFmtId="1" fontId="1" fillId="0" borderId="5" xfId="0" applyNumberFormat="1" applyFont="1" applyBorder="1" applyAlignment="1" applyProtection="1">
      <alignment horizontal="center" vertical="center" wrapText="1" readingOrder="1"/>
      <protection locked="0"/>
    </xf>
    <xf numFmtId="0" fontId="3" fillId="0" borderId="5" xfId="0" applyFont="1" applyBorder="1" applyAlignment="1" applyProtection="1">
      <alignment horizontal="center" vertical="center" wrapText="1" readingOrder="1"/>
      <protection locked="0"/>
    </xf>
    <xf numFmtId="166" fontId="8" fillId="0" borderId="24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5" xfId="0" applyFont="1" applyBorder="1" applyAlignment="1">
      <alignment horizontal="center" vertical="center"/>
    </xf>
    <xf numFmtId="0" fontId="3" fillId="3" borderId="15" xfId="0" applyFont="1" applyFill="1" applyBorder="1" applyAlignment="1" applyProtection="1">
      <alignment horizontal="center" vertical="center" wrapText="1" readingOrder="1"/>
      <protection locked="0"/>
    </xf>
    <xf numFmtId="166" fontId="5" fillId="2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5" xfId="0" applyFont="1" applyFill="1" applyBorder="1" applyAlignment="1" applyProtection="1">
      <alignment horizontal="center" vertical="center" wrapText="1" readingOrder="1"/>
      <protection locked="0"/>
    </xf>
    <xf numFmtId="0" fontId="5" fillId="3" borderId="5" xfId="0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>
      <alignment wrapText="1"/>
    </xf>
    <xf numFmtId="0" fontId="1" fillId="3" borderId="5" xfId="0" applyFont="1" applyFill="1" applyBorder="1"/>
    <xf numFmtId="0" fontId="1" fillId="0" borderId="5" xfId="0" applyFont="1" applyBorder="1" applyAlignment="1">
      <alignment wrapText="1"/>
    </xf>
    <xf numFmtId="0" fontId="3" fillId="0" borderId="5" xfId="0" applyFont="1" applyBorder="1" applyAlignment="1" applyProtection="1">
      <alignment horizontal="left" vertical="center" wrapText="1" readingOrder="1"/>
      <protection locked="0"/>
    </xf>
    <xf numFmtId="0" fontId="1" fillId="0" borderId="8" xfId="0" applyFont="1" applyBorder="1" applyAlignment="1" applyProtection="1">
      <alignment horizontal="left" vertical="center" wrapText="1" readingOrder="1"/>
      <protection locked="0"/>
    </xf>
    <xf numFmtId="0" fontId="1" fillId="0" borderId="8" xfId="0" applyFont="1" applyBorder="1"/>
    <xf numFmtId="165" fontId="3" fillId="0" borderId="5" xfId="0" applyNumberFormat="1" applyFont="1" applyBorder="1" applyAlignment="1" applyProtection="1">
      <alignment horizontal="center" vertical="center" wrapText="1" readingOrder="1"/>
      <protection locked="0"/>
    </xf>
    <xf numFmtId="49" fontId="3" fillId="3" borderId="15" xfId="0" applyNumberFormat="1" applyFont="1" applyFill="1" applyBorder="1" applyAlignment="1" applyProtection="1">
      <alignment horizontal="center" vertical="center" wrapText="1" readingOrder="1"/>
      <protection locked="0"/>
    </xf>
    <xf numFmtId="49" fontId="1" fillId="5" borderId="5" xfId="0" applyNumberFormat="1" applyFont="1" applyFill="1" applyBorder="1" applyAlignment="1">
      <alignment horizontal="center"/>
    </xf>
    <xf numFmtId="166" fontId="5" fillId="4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5" borderId="5" xfId="0" applyFont="1" applyFill="1" applyBorder="1" applyAlignment="1" applyProtection="1">
      <alignment horizontal="center" vertical="center" wrapText="1" readingOrder="1"/>
      <protection locked="0"/>
    </xf>
    <xf numFmtId="0" fontId="5" fillId="5" borderId="5" xfId="0" applyFont="1" applyFill="1" applyBorder="1" applyAlignment="1">
      <alignment horizontal="center" vertical="center"/>
    </xf>
    <xf numFmtId="166" fontId="8" fillId="6" borderId="22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7" borderId="5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3" fillId="9" borderId="5" xfId="0" applyFont="1" applyFill="1" applyBorder="1" applyAlignment="1">
      <alignment wrapText="1"/>
    </xf>
    <xf numFmtId="0" fontId="1" fillId="9" borderId="13" xfId="0" applyFont="1" applyFill="1" applyBorder="1" applyAlignment="1">
      <alignment wrapText="1"/>
    </xf>
    <xf numFmtId="0" fontId="1" fillId="9" borderId="13" xfId="0" applyFont="1" applyFill="1" applyBorder="1"/>
    <xf numFmtId="165" fontId="3" fillId="9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1" fillId="9" borderId="9" xfId="0" applyFont="1" applyFill="1" applyBorder="1"/>
    <xf numFmtId="0" fontId="1" fillId="0" borderId="5" xfId="0" applyFont="1" applyBorder="1" applyAlignment="1" applyProtection="1">
      <alignment horizontal="left" vertical="center" wrapText="1" readingOrder="1"/>
      <protection locked="0"/>
    </xf>
    <xf numFmtId="49" fontId="8" fillId="0" borderId="25" xfId="0" applyNumberFormat="1" applyFont="1" applyBorder="1" applyAlignment="1" applyProtection="1">
      <alignment horizontal="center" vertical="center" wrapText="1" readingOrder="1"/>
      <protection locked="0"/>
    </xf>
    <xf numFmtId="1" fontId="5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3" fillId="3" borderId="25" xfId="0" applyFont="1" applyFill="1" applyBorder="1" applyAlignment="1" applyProtection="1">
      <alignment horizontal="center" vertical="center" wrapText="1" readingOrder="1"/>
      <protection locked="0"/>
    </xf>
    <xf numFmtId="0" fontId="1" fillId="0" borderId="5" xfId="0" applyFont="1" applyBorder="1" applyAlignment="1" applyProtection="1">
      <alignment horizontal="center" vertical="center" wrapText="1" readingOrder="1"/>
      <protection locked="0"/>
    </xf>
    <xf numFmtId="0" fontId="1" fillId="3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1" fillId="0" borderId="0" xfId="0" applyFont="1" applyAlignment="1" applyProtection="1">
      <alignment vertical="top" wrapText="1" readingOrder="1"/>
      <protection locked="0"/>
    </xf>
    <xf numFmtId="0" fontId="1" fillId="0" borderId="0" xfId="0" applyFont="1" applyAlignment="1" applyProtection="1">
      <alignment horizontal="left" vertical="center" wrapText="1" readingOrder="1"/>
      <protection locked="0"/>
    </xf>
    <xf numFmtId="0" fontId="17" fillId="0" borderId="0" xfId="0" applyFont="1" applyAlignment="1" applyProtection="1">
      <alignment vertical="center" wrapText="1" readingOrder="1"/>
      <protection locked="0"/>
    </xf>
    <xf numFmtId="0" fontId="18" fillId="3" borderId="5" xfId="0" applyFont="1" applyFill="1" applyBorder="1" applyAlignment="1" applyProtection="1">
      <alignment horizontal="center" vertical="top" wrapText="1" readingOrder="1"/>
      <protection locked="0"/>
    </xf>
    <xf numFmtId="0" fontId="7" fillId="3" borderId="3" xfId="0" applyFont="1" applyFill="1" applyBorder="1" applyAlignment="1" applyProtection="1">
      <alignment horizontal="center" vertical="center" wrapText="1" readingOrder="1"/>
      <protection locked="0"/>
    </xf>
    <xf numFmtId="0" fontId="7" fillId="3" borderId="3" xfId="0" applyFont="1" applyFill="1" applyBorder="1" applyAlignment="1" applyProtection="1">
      <alignment horizontal="left" vertical="center" wrapText="1" readingOrder="1"/>
      <protection locked="0"/>
    </xf>
    <xf numFmtId="0" fontId="18" fillId="0" borderId="10" xfId="0" applyFont="1" applyBorder="1" applyAlignment="1" applyProtection="1">
      <alignment horizontal="center" vertical="top" wrapText="1" readingOrder="1"/>
      <protection locked="0"/>
    </xf>
    <xf numFmtId="0" fontId="7" fillId="0" borderId="3" xfId="0" applyFont="1" applyBorder="1" applyAlignment="1" applyProtection="1">
      <alignment horizontal="center" vertical="center" wrapText="1" readingOrder="1"/>
      <protection locked="0"/>
    </xf>
    <xf numFmtId="0" fontId="7" fillId="0" borderId="3" xfId="0" applyFont="1" applyBorder="1" applyAlignment="1" applyProtection="1">
      <alignment horizontal="left" vertical="center" wrapText="1" readingOrder="1"/>
      <protection locked="0"/>
    </xf>
    <xf numFmtId="0" fontId="7" fillId="3" borderId="7" xfId="0" applyFont="1" applyFill="1" applyBorder="1" applyAlignment="1" applyProtection="1">
      <alignment horizontal="center" vertical="center" wrapText="1" readingOrder="1"/>
      <protection locked="0"/>
    </xf>
    <xf numFmtId="0" fontId="7" fillId="3" borderId="7" xfId="0" applyFont="1" applyFill="1" applyBorder="1" applyAlignment="1" applyProtection="1">
      <alignment horizontal="left" vertical="center" wrapText="1" readingOrder="1"/>
      <protection locked="0"/>
    </xf>
    <xf numFmtId="0" fontId="18" fillId="0" borderId="5" xfId="0" applyFont="1" applyBorder="1" applyAlignment="1" applyProtection="1">
      <alignment horizontal="center" vertical="top" wrapText="1" readingOrder="1"/>
      <protection locked="0"/>
    </xf>
    <xf numFmtId="166" fontId="1" fillId="0" borderId="0" xfId="0" applyNumberFormat="1" applyFont="1" applyAlignment="1">
      <alignment horizontal="center"/>
    </xf>
    <xf numFmtId="0" fontId="19" fillId="0" borderId="0" xfId="0" applyFont="1"/>
    <xf numFmtId="0" fontId="20" fillId="0" borderId="0" xfId="0" applyFont="1" applyAlignment="1" applyProtection="1">
      <alignment horizontal="center" vertical="center" wrapText="1" readingOrder="1"/>
      <protection locked="0"/>
    </xf>
    <xf numFmtId="9" fontId="19" fillId="9" borderId="5" xfId="2" applyFont="1" applyFill="1" applyBorder="1"/>
    <xf numFmtId="9" fontId="19" fillId="9" borderId="5" xfId="2" applyFont="1" applyFill="1" applyBorder="1" applyAlignment="1" applyProtection="1">
      <alignment horizontal="center" vertical="center" wrapText="1" readingOrder="1"/>
      <protection locked="0"/>
    </xf>
    <xf numFmtId="0" fontId="8" fillId="7" borderId="5" xfId="0" applyFont="1" applyFill="1" applyBorder="1" applyAlignment="1" applyProtection="1">
      <alignment horizontal="center" wrapText="1" readingOrder="1"/>
      <protection locked="0"/>
    </xf>
    <xf numFmtId="0" fontId="3" fillId="6" borderId="5" xfId="0" applyFont="1" applyFill="1" applyBorder="1" applyAlignment="1" applyProtection="1">
      <alignment horizontal="center" vertical="center" wrapText="1" readingOrder="1"/>
      <protection locked="0"/>
    </xf>
    <xf numFmtId="0" fontId="21" fillId="6" borderId="5" xfId="0" applyFont="1" applyFill="1" applyBorder="1" applyAlignment="1" applyProtection="1">
      <alignment horizontal="center" vertical="center" wrapText="1" readingOrder="1"/>
      <protection locked="0"/>
    </xf>
    <xf numFmtId="0" fontId="3" fillId="3" borderId="5" xfId="0" applyFont="1" applyFill="1" applyBorder="1" applyAlignment="1" applyProtection="1">
      <alignment horizontal="center" vertical="center" wrapText="1" readingOrder="1"/>
      <protection locked="0"/>
    </xf>
    <xf numFmtId="0" fontId="23" fillId="7" borderId="5" xfId="0" applyFont="1" applyFill="1" applyBorder="1" applyAlignment="1" applyProtection="1">
      <alignment horizontal="center" vertical="top" wrapText="1" readingOrder="1"/>
      <protection locked="0"/>
    </xf>
    <xf numFmtId="0" fontId="22" fillId="7" borderId="5" xfId="0" applyFont="1" applyFill="1" applyBorder="1" applyAlignment="1" applyProtection="1">
      <alignment horizontal="center" vertical="top" wrapText="1" readingOrder="1"/>
      <protection locked="0"/>
    </xf>
    <xf numFmtId="0" fontId="24" fillId="7" borderId="5" xfId="0" applyFont="1" applyFill="1" applyBorder="1" applyAlignment="1" applyProtection="1">
      <alignment horizontal="center" wrapText="1" readingOrder="1"/>
      <protection locked="0"/>
    </xf>
    <xf numFmtId="0" fontId="24" fillId="7" borderId="5" xfId="0" applyFont="1" applyFill="1" applyBorder="1" applyAlignment="1" applyProtection="1">
      <alignment horizontal="center" vertical="top" wrapText="1" readingOrder="1"/>
      <protection locked="0"/>
    </xf>
    <xf numFmtId="0" fontId="7" fillId="3" borderId="32" xfId="0" applyFont="1" applyFill="1" applyBorder="1" applyAlignment="1" applyProtection="1">
      <alignment horizontal="center" vertical="center" wrapText="1" readingOrder="1"/>
      <protection locked="0"/>
    </xf>
    <xf numFmtId="0" fontId="7" fillId="0" borderId="32" xfId="0" applyFont="1" applyBorder="1" applyAlignment="1" applyProtection="1">
      <alignment horizontal="center" vertical="center" wrapText="1" readingOrder="1"/>
      <protection locked="0"/>
    </xf>
    <xf numFmtId="0" fontId="7" fillId="3" borderId="6" xfId="0" applyFont="1" applyFill="1" applyBorder="1" applyAlignment="1" applyProtection="1">
      <alignment horizontal="center" vertical="center" wrapText="1" readingOrder="1"/>
      <protection locked="0"/>
    </xf>
    <xf numFmtId="9" fontId="20" fillId="10" borderId="5" xfId="2" applyFont="1" applyFill="1" applyBorder="1" applyAlignment="1" applyProtection="1">
      <alignment horizontal="center" vertical="center" wrapText="1" readingOrder="1"/>
      <protection locked="0"/>
    </xf>
    <xf numFmtId="0" fontId="1" fillId="0" borderId="0" xfId="0" applyFont="1" applyAlignment="1">
      <alignment vertical="center"/>
    </xf>
    <xf numFmtId="0" fontId="4" fillId="6" borderId="31" xfId="0" applyFont="1" applyFill="1" applyBorder="1" applyAlignment="1" applyProtection="1">
      <alignment horizontal="right" vertical="center" wrapText="1" readingOrder="1"/>
      <protection locked="0"/>
    </xf>
    <xf numFmtId="0" fontId="4" fillId="6" borderId="27" xfId="0" applyFont="1" applyFill="1" applyBorder="1" applyAlignment="1" applyProtection="1">
      <alignment horizontal="right" vertical="center" wrapText="1" readingOrder="1"/>
      <protection locked="0"/>
    </xf>
    <xf numFmtId="0" fontId="3" fillId="7" borderId="5" xfId="0" applyFont="1" applyFill="1" applyBorder="1" applyAlignment="1" applyProtection="1">
      <alignment horizontal="left" vertical="center" wrapText="1" readingOrder="1"/>
      <protection locked="0"/>
    </xf>
    <xf numFmtId="0" fontId="3" fillId="7" borderId="4" xfId="0" applyFont="1" applyFill="1" applyBorder="1" applyAlignment="1" applyProtection="1">
      <alignment horizontal="left" vertical="center" wrapText="1" readingOrder="1"/>
      <protection locked="0"/>
    </xf>
    <xf numFmtId="0" fontId="5" fillId="7" borderId="28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29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8" fillId="6" borderId="30" xfId="0" applyFont="1" applyFill="1" applyBorder="1" applyAlignment="1" applyProtection="1">
      <alignment horizontal="right" vertical="center" wrapText="1" readingOrder="1"/>
      <protection locked="0"/>
    </xf>
    <xf numFmtId="0" fontId="8" fillId="6" borderId="8" xfId="0" applyFont="1" applyFill="1" applyBorder="1" applyAlignment="1" applyProtection="1">
      <alignment horizontal="right" vertical="center" wrapText="1" readingOrder="1"/>
      <protection locked="0"/>
    </xf>
    <xf numFmtId="0" fontId="4" fillId="6" borderId="28" xfId="0" applyFont="1" applyFill="1" applyBorder="1" applyAlignment="1" applyProtection="1">
      <alignment horizontal="right" vertical="center" wrapText="1" readingOrder="1"/>
      <protection locked="0"/>
    </xf>
    <xf numFmtId="0" fontId="4" fillId="6" borderId="4" xfId="0" applyFont="1" applyFill="1" applyBorder="1" applyAlignment="1" applyProtection="1">
      <alignment horizontal="right" vertical="center" wrapText="1" readingOrder="1"/>
      <protection locked="0"/>
    </xf>
    <xf numFmtId="0" fontId="4" fillId="6" borderId="29" xfId="0" applyFont="1" applyFill="1" applyBorder="1" applyAlignment="1" applyProtection="1">
      <alignment horizontal="right" vertical="center" wrapText="1" readingOrder="1"/>
      <protection locked="0"/>
    </xf>
    <xf numFmtId="0" fontId="4" fillId="6" borderId="5" xfId="0" applyFont="1" applyFill="1" applyBorder="1" applyAlignment="1" applyProtection="1">
      <alignment horizontal="right" vertical="center" wrapText="1" readingOrder="1"/>
      <protection locked="0"/>
    </xf>
    <xf numFmtId="0" fontId="3" fillId="0" borderId="8" xfId="0" applyFont="1" applyBorder="1" applyAlignment="1" applyProtection="1">
      <alignment horizontal="center" vertical="center" wrapText="1" readingOrder="1"/>
      <protection locked="0"/>
    </xf>
    <xf numFmtId="0" fontId="3" fillId="0" borderId="13" xfId="0" applyFont="1" applyBorder="1" applyAlignment="1" applyProtection="1">
      <alignment horizontal="center" vertical="center" wrapText="1" readingOrder="1"/>
      <protection locked="0"/>
    </xf>
    <xf numFmtId="1" fontId="13" fillId="0" borderId="25" xfId="0" applyNumberFormat="1" applyFont="1" applyBorder="1" applyAlignment="1" applyProtection="1">
      <alignment horizontal="center" vertical="center" wrapText="1" readingOrder="1"/>
      <protection locked="0"/>
    </xf>
    <xf numFmtId="1" fontId="13" fillId="0" borderId="26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25" xfId="0" applyFont="1" applyBorder="1" applyAlignment="1" applyProtection="1">
      <alignment horizontal="center" vertical="center" wrapText="1" readingOrder="1"/>
      <protection locked="0"/>
    </xf>
    <xf numFmtId="0" fontId="12" fillId="0" borderId="26" xfId="0" applyFont="1" applyBorder="1" applyAlignment="1" applyProtection="1">
      <alignment horizontal="center" vertical="center" wrapText="1" readingOrder="1"/>
      <protection locked="0"/>
    </xf>
    <xf numFmtId="0" fontId="12" fillId="0" borderId="19" xfId="0" applyFont="1" applyBorder="1" applyAlignment="1" applyProtection="1">
      <alignment horizontal="center" vertical="center" wrapText="1" readingOrder="1"/>
      <protection locked="0"/>
    </xf>
    <xf numFmtId="0" fontId="12" fillId="0" borderId="20" xfId="0" applyFont="1" applyBorder="1" applyAlignment="1" applyProtection="1">
      <alignment horizontal="center" vertical="center" wrapText="1" readingOrder="1"/>
      <protection locked="0"/>
    </xf>
    <xf numFmtId="0" fontId="1" fillId="3" borderId="26" xfId="0" applyFont="1" applyFill="1" applyBorder="1" applyAlignment="1" applyProtection="1">
      <alignment horizontal="left" vertical="center" wrapText="1" readingOrder="1"/>
      <protection locked="0"/>
    </xf>
    <xf numFmtId="0" fontId="1" fillId="3" borderId="17" xfId="0" applyFont="1" applyFill="1" applyBorder="1" applyAlignment="1" applyProtection="1">
      <alignment horizontal="left" vertical="center" wrapText="1" readingOrder="1"/>
      <protection locked="0"/>
    </xf>
    <xf numFmtId="0" fontId="15" fillId="0" borderId="26" xfId="0" applyFont="1" applyBorder="1" applyAlignment="1" applyProtection="1">
      <alignment horizontal="left" vertical="center" wrapText="1" readingOrder="1"/>
      <protection locked="0"/>
    </xf>
    <xf numFmtId="0" fontId="15" fillId="0" borderId="11" xfId="0" applyFont="1" applyBorder="1" applyAlignment="1" applyProtection="1">
      <alignment horizontal="left" vertical="center" wrapText="1" readingOrder="1"/>
      <protection locked="0"/>
    </xf>
    <xf numFmtId="1" fontId="11" fillId="0" borderId="25" xfId="0" applyNumberFormat="1" applyFont="1" applyBorder="1" applyAlignment="1" applyProtection="1">
      <alignment horizontal="center" vertical="center" wrapText="1" readingOrder="1"/>
      <protection locked="0"/>
    </xf>
    <xf numFmtId="1" fontId="11" fillId="0" borderId="26" xfId="0" applyNumberFormat="1" applyFont="1" applyBorder="1" applyAlignment="1" applyProtection="1">
      <alignment horizontal="center" vertical="center" wrapText="1" readingOrder="1"/>
      <protection locked="0"/>
    </xf>
    <xf numFmtId="1" fontId="11" fillId="0" borderId="14" xfId="0" applyNumberFormat="1" applyFont="1" applyBorder="1" applyAlignment="1" applyProtection="1">
      <alignment horizontal="center" vertical="center" wrapText="1" readingOrder="1"/>
      <protection locked="0"/>
    </xf>
    <xf numFmtId="1" fontId="11" fillId="0" borderId="0" xfId="0" applyNumberFormat="1" applyFont="1" applyAlignment="1" applyProtection="1">
      <alignment horizontal="center" vertical="center" wrapText="1" readingOrder="1"/>
      <protection locked="0"/>
    </xf>
    <xf numFmtId="0" fontId="8" fillId="2" borderId="21" xfId="0" applyFont="1" applyFill="1" applyBorder="1" applyAlignment="1" applyProtection="1">
      <alignment horizontal="right" vertical="center" wrapText="1" readingOrder="1"/>
      <protection locked="0"/>
    </xf>
    <xf numFmtId="0" fontId="8" fillId="2" borderId="16" xfId="0" applyFont="1" applyFill="1" applyBorder="1" applyAlignment="1" applyProtection="1">
      <alignment horizontal="right" vertical="center" wrapText="1" readingOrder="1"/>
      <protection locked="0"/>
    </xf>
    <xf numFmtId="0" fontId="8" fillId="2" borderId="26" xfId="0" applyFont="1" applyFill="1" applyBorder="1" applyAlignment="1" applyProtection="1">
      <alignment horizontal="right" vertical="center" wrapText="1" readingOrder="1"/>
      <protection locked="0"/>
    </xf>
    <xf numFmtId="0" fontId="8" fillId="0" borderId="8" xfId="0" applyFont="1" applyBorder="1" applyAlignment="1" applyProtection="1">
      <alignment horizontal="right" vertical="center" wrapText="1" readingOrder="1"/>
      <protection locked="0"/>
    </xf>
    <xf numFmtId="0" fontId="8" fillId="0" borderId="9" xfId="0" applyFont="1" applyBorder="1" applyAlignment="1" applyProtection="1">
      <alignment horizontal="right" vertical="center" wrapText="1" readingOrder="1"/>
      <protection locked="0"/>
    </xf>
    <xf numFmtId="0" fontId="8" fillId="0" borderId="13" xfId="0" applyFont="1" applyBorder="1" applyAlignment="1" applyProtection="1">
      <alignment horizontal="right" vertical="center" wrapText="1" readingOrder="1"/>
      <protection locked="0"/>
    </xf>
    <xf numFmtId="0" fontId="3" fillId="0" borderId="5" xfId="0" applyFont="1" applyBorder="1" applyAlignment="1" applyProtection="1">
      <alignment horizontal="center" vertical="center" wrapText="1" readingOrder="1"/>
      <protection locked="0"/>
    </xf>
    <xf numFmtId="0" fontId="8" fillId="0" borderId="25" xfId="0" applyFont="1" applyBorder="1" applyAlignment="1" applyProtection="1">
      <alignment horizontal="center" vertical="center" wrapText="1" readingOrder="1"/>
      <protection locked="0"/>
    </xf>
    <xf numFmtId="0" fontId="8" fillId="0" borderId="14" xfId="0" applyFont="1" applyBorder="1" applyAlignment="1" applyProtection="1">
      <alignment horizontal="center" vertical="center" wrapText="1" readingOrder="1"/>
      <protection locked="0"/>
    </xf>
    <xf numFmtId="49" fontId="3" fillId="0" borderId="5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>
      <alignment horizontal="left"/>
    </xf>
    <xf numFmtId="0" fontId="8" fillId="6" borderId="10" xfId="0" applyFont="1" applyFill="1" applyBorder="1" applyAlignment="1" applyProtection="1">
      <alignment horizontal="right" vertical="center" wrapText="1" readingOrder="1"/>
      <protection locked="0"/>
    </xf>
    <xf numFmtId="0" fontId="8" fillId="6" borderId="1" xfId="0" applyFont="1" applyFill="1" applyBorder="1" applyAlignment="1" applyProtection="1">
      <alignment horizontal="right" vertical="center" wrapText="1" readingOrder="1"/>
      <protection locked="0"/>
    </xf>
    <xf numFmtId="0" fontId="8" fillId="5" borderId="23" xfId="0" applyFont="1" applyFill="1" applyBorder="1" applyAlignment="1" applyProtection="1">
      <alignment horizontal="right" vertical="center" wrapText="1" readingOrder="1"/>
      <protection locked="0"/>
    </xf>
    <xf numFmtId="0" fontId="8" fillId="5" borderId="17" xfId="0" applyFont="1" applyFill="1" applyBorder="1" applyAlignment="1" applyProtection="1">
      <alignment horizontal="right" vertical="center" wrapText="1" readingOrder="1"/>
      <protection locked="0"/>
    </xf>
    <xf numFmtId="49" fontId="3" fillId="2" borderId="8" xfId="0" applyNumberFormat="1" applyFont="1" applyFill="1" applyBorder="1" applyAlignment="1" applyProtection="1">
      <alignment horizontal="center" vertical="center" wrapText="1" readingOrder="1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 readingOrder="1"/>
      <protection locked="0"/>
    </xf>
    <xf numFmtId="49" fontId="3" fillId="2" borderId="1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5" xfId="0" applyFont="1" applyBorder="1" applyAlignment="1" applyProtection="1">
      <alignment horizontal="right" vertical="center" wrapText="1" readingOrder="1"/>
      <protection locked="0"/>
    </xf>
    <xf numFmtId="0" fontId="16" fillId="0" borderId="25" xfId="0" applyFont="1" applyBorder="1" applyAlignment="1" applyProtection="1">
      <alignment horizontal="left" vertical="center" wrapText="1" readingOrder="1"/>
      <protection locked="0"/>
    </xf>
    <xf numFmtId="0" fontId="16" fillId="0" borderId="11" xfId="0" applyFont="1" applyBorder="1" applyAlignment="1" applyProtection="1">
      <alignment horizontal="left" vertical="center" wrapText="1" readingOrder="1"/>
      <protection locked="0"/>
    </xf>
    <xf numFmtId="0" fontId="16" fillId="0" borderId="19" xfId="0" applyFont="1" applyBorder="1" applyAlignment="1" applyProtection="1">
      <alignment horizontal="left" vertical="center" wrapText="1" readingOrder="1"/>
      <protection locked="0"/>
    </xf>
    <xf numFmtId="0" fontId="16" fillId="0" borderId="18" xfId="0" applyFont="1" applyBorder="1" applyAlignment="1" applyProtection="1">
      <alignment horizontal="left" vertical="center" wrapText="1" readingOrder="1"/>
      <protection locked="0"/>
    </xf>
    <xf numFmtId="0" fontId="8" fillId="0" borderId="8" xfId="0" applyFont="1" applyBorder="1" applyAlignment="1" applyProtection="1">
      <alignment horizontal="center" vertical="center" wrapText="1" readingOrder="1"/>
      <protection locked="0"/>
    </xf>
    <xf numFmtId="0" fontId="8" fillId="0" borderId="13" xfId="0" applyFont="1" applyBorder="1" applyAlignment="1" applyProtection="1">
      <alignment horizontal="center" vertical="center" wrapText="1" readingOrder="1"/>
      <protection locked="0"/>
    </xf>
    <xf numFmtId="0" fontId="5" fillId="0" borderId="8" xfId="0" applyFont="1" applyBorder="1" applyAlignment="1" applyProtection="1">
      <alignment horizontal="center" vertical="center" wrapText="1" readingOrder="1"/>
      <protection locked="0"/>
    </xf>
    <xf numFmtId="0" fontId="5" fillId="0" borderId="13" xfId="0" applyFont="1" applyBorder="1" applyAlignment="1" applyProtection="1">
      <alignment horizontal="center" vertical="center" wrapText="1" readingOrder="1"/>
      <protection locked="0"/>
    </xf>
    <xf numFmtId="49" fontId="3" fillId="4" borderId="11" xfId="0" applyNumberFormat="1" applyFont="1" applyFill="1" applyBorder="1" applyAlignment="1" applyProtection="1">
      <alignment horizontal="center" vertical="center" wrapText="1" readingOrder="1"/>
      <protection locked="0"/>
    </xf>
    <xf numFmtId="49" fontId="3" fillId="4" borderId="12" xfId="0" applyNumberFormat="1" applyFont="1" applyFill="1" applyBorder="1" applyAlignment="1" applyProtection="1">
      <alignment horizontal="center" vertical="center" wrapText="1" readingOrder="1"/>
      <protection locked="0"/>
    </xf>
    <xf numFmtId="49" fontId="3" fillId="4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2" borderId="8" xfId="0" applyFont="1" applyFill="1" applyBorder="1" applyAlignment="1" applyProtection="1">
      <alignment horizontal="center" vertical="center" wrapText="1" readingOrder="1"/>
      <protection locked="0"/>
    </xf>
    <xf numFmtId="0" fontId="3" fillId="2" borderId="9" xfId="0" applyFont="1" applyFill="1" applyBorder="1" applyAlignment="1" applyProtection="1">
      <alignment horizontal="center" vertical="center" wrapText="1" readingOrder="1"/>
      <protection locked="0"/>
    </xf>
    <xf numFmtId="1" fontId="5" fillId="0" borderId="11" xfId="0" applyNumberFormat="1" applyFont="1" applyBorder="1" applyAlignment="1" applyProtection="1">
      <alignment horizontal="center" vertical="center" wrapText="1" readingOrder="1"/>
      <protection locked="0"/>
    </xf>
    <xf numFmtId="1" fontId="5" fillId="0" borderId="12" xfId="0" applyNumberFormat="1" applyFont="1" applyBorder="1" applyAlignment="1" applyProtection="1">
      <alignment horizontal="center" vertical="center" wrapText="1" readingOrder="1"/>
      <protection locked="0"/>
    </xf>
    <xf numFmtId="49" fontId="3" fillId="0" borderId="25" xfId="0" applyNumberFormat="1" applyFont="1" applyBorder="1" applyAlignment="1" applyProtection="1">
      <alignment horizontal="center" vertical="center" wrapText="1" readingOrder="1"/>
      <protection locked="0"/>
    </xf>
    <xf numFmtId="49" fontId="3" fillId="0" borderId="19" xfId="0" applyNumberFormat="1" applyFont="1" applyBorder="1" applyAlignment="1" applyProtection="1">
      <alignment horizontal="center" vertical="center" wrapText="1" readingOrder="1"/>
      <protection locked="0"/>
    </xf>
    <xf numFmtId="0" fontId="15" fillId="0" borderId="0" xfId="0" applyFont="1" applyAlignment="1" applyProtection="1">
      <alignment horizontal="left" vertical="center" wrapText="1" readingOrder="1"/>
      <protection locked="0"/>
    </xf>
    <xf numFmtId="0" fontId="15" fillId="0" borderId="12" xfId="0" applyFont="1" applyBorder="1" applyAlignment="1" applyProtection="1">
      <alignment horizontal="left" vertical="center" wrapText="1" readingOrder="1"/>
      <protection locked="0"/>
    </xf>
    <xf numFmtId="0" fontId="1" fillId="4" borderId="1" xfId="0" applyFont="1" applyFill="1" applyBorder="1" applyAlignment="1" applyProtection="1">
      <alignment horizontal="left" vertical="center" wrapText="1" readingOrder="1"/>
      <protection locked="0"/>
    </xf>
    <xf numFmtId="0" fontId="1" fillId="4" borderId="2" xfId="0" applyFont="1" applyFill="1" applyBorder="1" applyAlignment="1" applyProtection="1">
      <alignment horizontal="left" vertical="center" wrapText="1" readingOrder="1"/>
      <protection locked="0"/>
    </xf>
    <xf numFmtId="0" fontId="8" fillId="7" borderId="5" xfId="0" applyFont="1" applyFill="1" applyBorder="1" applyAlignment="1" applyProtection="1">
      <alignment horizontal="center" wrapText="1" readingOrder="1"/>
      <protection locked="0"/>
    </xf>
    <xf numFmtId="0" fontId="8" fillId="6" borderId="5" xfId="0" applyFont="1" applyFill="1" applyBorder="1" applyAlignment="1" applyProtection="1">
      <alignment horizontal="center" vertical="center" wrapText="1" readingOrder="1"/>
      <protection locked="0"/>
    </xf>
    <xf numFmtId="0" fontId="28" fillId="0" borderId="20" xfId="0" applyFont="1" applyBorder="1" applyAlignment="1" applyProtection="1">
      <alignment horizontal="center" vertical="center" wrapText="1" readingOrder="1"/>
      <protection locked="0"/>
    </xf>
    <xf numFmtId="9" fontId="20" fillId="6" borderId="5" xfId="2" applyFont="1" applyFill="1" applyBorder="1" applyAlignment="1" applyProtection="1">
      <alignment horizontal="center" vertical="center" wrapText="1" readingOrder="1"/>
      <protection locked="0"/>
    </xf>
    <xf numFmtId="0" fontId="18" fillId="0" borderId="10" xfId="0" applyFont="1" applyBorder="1" applyAlignment="1" applyProtection="1">
      <alignment horizontal="left" vertical="top" wrapText="1" readingOrder="1"/>
      <protection locked="0"/>
    </xf>
    <xf numFmtId="0" fontId="18" fillId="0" borderId="1" xfId="0" applyFont="1" applyBorder="1" applyAlignment="1" applyProtection="1">
      <alignment horizontal="left" vertical="top" wrapText="1" readingOrder="1"/>
      <protection locked="0"/>
    </xf>
    <xf numFmtId="0" fontId="22" fillId="7" borderId="5" xfId="0" applyFont="1" applyFill="1" applyBorder="1" applyAlignment="1" applyProtection="1">
      <alignment horizontal="center" wrapText="1" readingOrder="1"/>
      <protection locked="0"/>
    </xf>
    <xf numFmtId="0" fontId="26" fillId="0" borderId="20" xfId="0" applyFont="1" applyBorder="1" applyAlignment="1" applyProtection="1">
      <alignment horizontal="center" vertical="center" wrapText="1" readingOrder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5" fillId="3" borderId="5" xfId="0" applyFont="1" applyFill="1" applyBorder="1" applyAlignment="1">
      <alignment horizontal="center" wrapText="1"/>
    </xf>
    <xf numFmtId="0" fontId="25" fillId="0" borderId="8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0" fontId="25" fillId="3" borderId="8" xfId="0" applyFont="1" applyFill="1" applyBorder="1" applyAlignment="1">
      <alignment horizontal="center" wrapText="1"/>
    </xf>
    <xf numFmtId="0" fontId="25" fillId="3" borderId="13" xfId="0" applyFont="1" applyFill="1" applyBorder="1" applyAlignment="1">
      <alignment horizontal="center"/>
    </xf>
    <xf numFmtId="0" fontId="18" fillId="3" borderId="10" xfId="0" applyFont="1" applyFill="1" applyBorder="1" applyAlignment="1" applyProtection="1">
      <alignment horizontal="left" vertical="top" wrapText="1" readingOrder="1"/>
      <protection locked="0"/>
    </xf>
    <xf numFmtId="0" fontId="18" fillId="3" borderId="1" xfId="0" applyFont="1" applyFill="1" applyBorder="1" applyAlignment="1" applyProtection="1">
      <alignment horizontal="left" vertical="top" wrapText="1" readingOrder="1"/>
      <protection locked="0"/>
    </xf>
    <xf numFmtId="0" fontId="18" fillId="3" borderId="23" xfId="0" applyFont="1" applyFill="1" applyBorder="1" applyAlignment="1" applyProtection="1">
      <alignment horizontal="left" vertical="top" wrapText="1" readingOrder="1"/>
      <protection locked="0"/>
    </xf>
    <xf numFmtId="0" fontId="18" fillId="3" borderId="17" xfId="0" applyFont="1" applyFill="1" applyBorder="1" applyAlignment="1" applyProtection="1">
      <alignment horizontal="left" vertical="top" wrapText="1" readingOrder="1"/>
      <protection locked="0"/>
    </xf>
    <xf numFmtId="0" fontId="18" fillId="0" borderId="17" xfId="0" applyFont="1" applyBorder="1" applyAlignment="1" applyProtection="1">
      <alignment horizontal="left" vertical="top" wrapText="1" readingOrder="1"/>
      <protection locked="0"/>
    </xf>
  </cellXfs>
  <cellStyles count="3">
    <cellStyle name="Įprastas" xfId="0" builtinId="0"/>
    <cellStyle name="Normal 2" xfId="1"/>
    <cellStyle name="Procentai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C0C0C0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zoomScaleNormal="100" zoomScaleSheetLayoutView="130" workbookViewId="0">
      <pane ySplit="11" topLeftCell="A37" activePane="bottomLeft" state="frozen"/>
      <selection pane="bottomLeft" activeCell="S1" sqref="S1:S1048576"/>
    </sheetView>
  </sheetViews>
  <sheetFormatPr defaultColWidth="9.140625" defaultRowHeight="12.75" x14ac:dyDescent="0.2"/>
  <cols>
    <col min="1" max="2" width="12.140625" style="3" customWidth="1"/>
    <col min="3" max="3" width="12.140625" style="1" customWidth="1"/>
    <col min="4" max="4" width="19.28515625" style="1" customWidth="1"/>
    <col min="5" max="5" width="11.85546875" style="1" customWidth="1"/>
    <col min="6" max="6" width="13.28515625" style="1" hidden="1" customWidth="1"/>
    <col min="7" max="7" width="12" style="1" customWidth="1"/>
    <col min="8" max="8" width="12" style="1" hidden="1" customWidth="1"/>
    <col min="9" max="9" width="13" style="1" customWidth="1"/>
    <col min="10" max="10" width="11.85546875" style="1" customWidth="1"/>
    <col min="11" max="11" width="11.5703125" style="1" customWidth="1"/>
    <col min="12" max="12" width="25.28515625" style="1" customWidth="1"/>
    <col min="13" max="13" width="18.28515625" style="1" customWidth="1"/>
    <col min="14" max="14" width="40.85546875" style="1" customWidth="1"/>
    <col min="15" max="15" width="5.85546875" style="1" customWidth="1"/>
    <col min="16" max="18" width="7.140625" style="1" customWidth="1"/>
    <col min="19" max="19" width="11.85546875" style="78" hidden="1" customWidth="1"/>
    <col min="20" max="20" width="46.7109375" style="1" bestFit="1" customWidth="1"/>
    <col min="21" max="16384" width="9.140625" style="1"/>
  </cols>
  <sheetData>
    <row r="1" spans="1:19" x14ac:dyDescent="0.2">
      <c r="J1" s="1" t="s">
        <v>104</v>
      </c>
    </row>
    <row r="2" spans="1:19" x14ac:dyDescent="0.2">
      <c r="J2" s="1" t="s">
        <v>102</v>
      </c>
    </row>
    <row r="3" spans="1:19" x14ac:dyDescent="0.2">
      <c r="J3" s="1" t="s">
        <v>112</v>
      </c>
    </row>
    <row r="4" spans="1:19" x14ac:dyDescent="0.2">
      <c r="J4" s="1" t="s">
        <v>103</v>
      </c>
    </row>
    <row r="5" spans="1:19" x14ac:dyDescent="0.2">
      <c r="J5" s="18" t="s">
        <v>113</v>
      </c>
    </row>
    <row r="6" spans="1:19" x14ac:dyDescent="0.2">
      <c r="J6" s="18" t="s">
        <v>12</v>
      </c>
    </row>
    <row r="7" spans="1:19" x14ac:dyDescent="0.2">
      <c r="J7" s="18" t="s">
        <v>68</v>
      </c>
    </row>
    <row r="8" spans="1:19" x14ac:dyDescent="0.2">
      <c r="J8" s="18"/>
    </row>
    <row r="9" spans="1:19" ht="15.75" x14ac:dyDescent="0.2">
      <c r="A9" s="167" t="s">
        <v>108</v>
      </c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79"/>
    </row>
    <row r="10" spans="1:19" x14ac:dyDescent="0.2">
      <c r="A10" s="166" t="s">
        <v>13</v>
      </c>
      <c r="B10" s="166" t="s">
        <v>92</v>
      </c>
      <c r="C10" s="166" t="s">
        <v>14</v>
      </c>
      <c r="D10" s="166" t="s">
        <v>15</v>
      </c>
      <c r="E10" s="166" t="s">
        <v>6</v>
      </c>
      <c r="F10" s="166" t="s">
        <v>93</v>
      </c>
      <c r="G10" s="166" t="s">
        <v>109</v>
      </c>
      <c r="H10" s="166" t="s">
        <v>94</v>
      </c>
      <c r="I10" s="166" t="s">
        <v>110</v>
      </c>
      <c r="J10" s="166" t="s">
        <v>106</v>
      </c>
      <c r="K10" s="166" t="s">
        <v>111</v>
      </c>
      <c r="L10" s="166" t="s">
        <v>95</v>
      </c>
      <c r="M10" s="165" t="s">
        <v>10</v>
      </c>
      <c r="N10" s="165" t="s">
        <v>96</v>
      </c>
      <c r="O10" s="165"/>
      <c r="P10" s="165" t="s">
        <v>97</v>
      </c>
      <c r="Q10" s="165"/>
      <c r="R10" s="165"/>
      <c r="S10" s="168" t="s">
        <v>114</v>
      </c>
    </row>
    <row r="11" spans="1:19" ht="25.5" x14ac:dyDescent="0.2">
      <c r="A11" s="166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5"/>
      <c r="N11" s="19" t="s">
        <v>1</v>
      </c>
      <c r="O11" s="19" t="s">
        <v>16</v>
      </c>
      <c r="P11" s="82">
        <v>2024</v>
      </c>
      <c r="Q11" s="82">
        <v>2025</v>
      </c>
      <c r="R11" s="82">
        <v>2026</v>
      </c>
      <c r="S11" s="168"/>
    </row>
    <row r="12" spans="1:19" x14ac:dyDescent="0.2">
      <c r="A12" s="83">
        <v>1</v>
      </c>
      <c r="B12" s="83">
        <v>2</v>
      </c>
      <c r="C12" s="83">
        <v>3</v>
      </c>
      <c r="D12" s="83">
        <v>4</v>
      </c>
      <c r="E12" s="83">
        <v>5</v>
      </c>
      <c r="F12" s="83">
        <v>6</v>
      </c>
      <c r="G12" s="83">
        <v>7</v>
      </c>
      <c r="H12" s="83">
        <v>8</v>
      </c>
      <c r="I12" s="83">
        <v>9</v>
      </c>
      <c r="J12" s="83">
        <v>10</v>
      </c>
      <c r="K12" s="83">
        <v>11</v>
      </c>
      <c r="L12" s="83">
        <v>12</v>
      </c>
      <c r="M12" s="82"/>
      <c r="N12" s="19"/>
      <c r="O12" s="19"/>
      <c r="P12" s="82"/>
      <c r="Q12" s="82"/>
      <c r="R12" s="82"/>
      <c r="S12" s="84">
        <v>13</v>
      </c>
    </row>
    <row r="13" spans="1:19" x14ac:dyDescent="0.2">
      <c r="A13" s="20" t="s">
        <v>0</v>
      </c>
      <c r="B13" s="163" t="s">
        <v>47</v>
      </c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4"/>
      <c r="S13" s="80"/>
    </row>
    <row r="14" spans="1:19" ht="38.25" x14ac:dyDescent="0.2">
      <c r="A14" s="152" t="s">
        <v>0</v>
      </c>
      <c r="B14" s="60" t="s">
        <v>0</v>
      </c>
      <c r="C14" s="117" t="s">
        <v>20</v>
      </c>
      <c r="D14" s="117"/>
      <c r="E14" s="117"/>
      <c r="F14" s="36" t="s">
        <v>37</v>
      </c>
      <c r="G14" s="21"/>
      <c r="H14" s="21"/>
      <c r="I14" s="21"/>
      <c r="J14" s="21"/>
      <c r="K14" s="21"/>
      <c r="L14" s="36" t="s">
        <v>89</v>
      </c>
      <c r="M14" s="22" t="s">
        <v>21</v>
      </c>
      <c r="N14" s="22" t="s">
        <v>87</v>
      </c>
      <c r="O14" s="23" t="s">
        <v>18</v>
      </c>
      <c r="P14" s="23">
        <v>60</v>
      </c>
      <c r="Q14" s="23">
        <v>70</v>
      </c>
      <c r="R14" s="23">
        <v>80</v>
      </c>
      <c r="S14" s="80"/>
    </row>
    <row r="15" spans="1:19" ht="25.5" x14ac:dyDescent="0.2">
      <c r="A15" s="153"/>
      <c r="B15" s="155" t="s">
        <v>0</v>
      </c>
      <c r="C15" s="132" t="s">
        <v>0</v>
      </c>
      <c r="D15" s="119" t="s">
        <v>48</v>
      </c>
      <c r="E15" s="120"/>
      <c r="F15" s="157" t="s">
        <v>45</v>
      </c>
      <c r="G15" s="121"/>
      <c r="H15" s="122"/>
      <c r="I15" s="122"/>
      <c r="J15" s="122"/>
      <c r="K15" s="122"/>
      <c r="L15" s="131" t="s">
        <v>43</v>
      </c>
      <c r="M15" s="39" t="s">
        <v>49</v>
      </c>
      <c r="N15" s="39" t="s">
        <v>75</v>
      </c>
      <c r="O15" s="57" t="s">
        <v>19</v>
      </c>
      <c r="P15" s="2">
        <v>10</v>
      </c>
      <c r="Q15" s="2">
        <v>10</v>
      </c>
      <c r="R15" s="2">
        <v>10</v>
      </c>
      <c r="S15" s="80"/>
    </row>
    <row r="16" spans="1:19" ht="38.25" x14ac:dyDescent="0.2">
      <c r="A16" s="153"/>
      <c r="B16" s="156"/>
      <c r="C16" s="133"/>
      <c r="D16" s="161"/>
      <c r="E16" s="162"/>
      <c r="F16" s="158"/>
      <c r="G16" s="123"/>
      <c r="H16" s="124"/>
      <c r="I16" s="124"/>
      <c r="J16" s="124"/>
      <c r="K16" s="124"/>
      <c r="L16" s="131"/>
      <c r="M16" s="39" t="s">
        <v>50</v>
      </c>
      <c r="N16" s="39" t="s">
        <v>76</v>
      </c>
      <c r="O16" s="57" t="s">
        <v>19</v>
      </c>
      <c r="P16" s="2">
        <v>15</v>
      </c>
      <c r="Q16" s="2">
        <v>15</v>
      </c>
      <c r="R16" s="2">
        <v>15</v>
      </c>
      <c r="S16" s="80"/>
    </row>
    <row r="17" spans="1:19" ht="38.25" x14ac:dyDescent="0.2">
      <c r="A17" s="153"/>
      <c r="B17" s="156"/>
      <c r="C17" s="133"/>
      <c r="D17" s="161"/>
      <c r="E17" s="162"/>
      <c r="F17" s="158"/>
      <c r="G17" s="123"/>
      <c r="H17" s="124"/>
      <c r="I17" s="124"/>
      <c r="J17" s="124"/>
      <c r="K17" s="124"/>
      <c r="L17" s="131"/>
      <c r="M17" s="39" t="s">
        <v>51</v>
      </c>
      <c r="N17" s="39" t="s">
        <v>77</v>
      </c>
      <c r="O17" s="57" t="s">
        <v>19</v>
      </c>
      <c r="P17" s="2">
        <v>5</v>
      </c>
      <c r="Q17" s="2">
        <v>5</v>
      </c>
      <c r="R17" s="2">
        <v>5</v>
      </c>
      <c r="S17" s="81"/>
    </row>
    <row r="18" spans="1:19" ht="25.5" x14ac:dyDescent="0.2">
      <c r="A18" s="153"/>
      <c r="B18" s="156"/>
      <c r="C18" s="133"/>
      <c r="D18" s="161"/>
      <c r="E18" s="162"/>
      <c r="F18" s="158"/>
      <c r="G18" s="123"/>
      <c r="H18" s="124"/>
      <c r="I18" s="124"/>
      <c r="J18" s="124"/>
      <c r="K18" s="124"/>
      <c r="L18" s="131"/>
      <c r="M18" s="39" t="s">
        <v>52</v>
      </c>
      <c r="N18" s="39" t="s">
        <v>78</v>
      </c>
      <c r="O18" s="57" t="s">
        <v>79</v>
      </c>
      <c r="P18" s="2">
        <v>2</v>
      </c>
      <c r="Q18" s="2">
        <v>2</v>
      </c>
      <c r="R18" s="2">
        <v>2</v>
      </c>
      <c r="S18" s="80"/>
    </row>
    <row r="19" spans="1:19" ht="25.5" x14ac:dyDescent="0.2">
      <c r="A19" s="153"/>
      <c r="B19" s="156"/>
      <c r="C19" s="133"/>
      <c r="D19" s="161"/>
      <c r="E19" s="162"/>
      <c r="F19" s="158"/>
      <c r="G19" s="123"/>
      <c r="H19" s="124"/>
      <c r="I19" s="124"/>
      <c r="J19" s="124"/>
      <c r="K19" s="124"/>
      <c r="L19" s="131"/>
      <c r="M19" s="39" t="s">
        <v>53</v>
      </c>
      <c r="N19" s="39" t="s">
        <v>80</v>
      </c>
      <c r="O19" s="57" t="s">
        <v>24</v>
      </c>
      <c r="P19" s="2">
        <v>30</v>
      </c>
      <c r="Q19" s="2">
        <v>30</v>
      </c>
      <c r="R19" s="2">
        <v>30</v>
      </c>
      <c r="S19" s="80"/>
    </row>
    <row r="20" spans="1:19" ht="25.5" x14ac:dyDescent="0.2">
      <c r="A20" s="153"/>
      <c r="B20" s="156"/>
      <c r="C20" s="133"/>
      <c r="D20" s="161"/>
      <c r="E20" s="162"/>
      <c r="F20" s="158"/>
      <c r="G20" s="123"/>
      <c r="H20" s="124"/>
      <c r="I20" s="124"/>
      <c r="J20" s="124"/>
      <c r="K20" s="124"/>
      <c r="L20" s="131"/>
      <c r="M20" s="39" t="s">
        <v>54</v>
      </c>
      <c r="N20" s="39" t="s">
        <v>81</v>
      </c>
      <c r="O20" s="57" t="s">
        <v>19</v>
      </c>
      <c r="P20" s="2">
        <v>5</v>
      </c>
      <c r="Q20" s="2">
        <v>5</v>
      </c>
      <c r="R20" s="2">
        <v>5</v>
      </c>
      <c r="S20" s="80"/>
    </row>
    <row r="21" spans="1:19" ht="25.5" x14ac:dyDescent="0.2">
      <c r="A21" s="153"/>
      <c r="B21" s="156"/>
      <c r="C21" s="133"/>
      <c r="D21" s="161"/>
      <c r="E21" s="162"/>
      <c r="F21" s="158"/>
      <c r="G21" s="123"/>
      <c r="H21" s="124"/>
      <c r="I21" s="124"/>
      <c r="J21" s="124"/>
      <c r="K21" s="124"/>
      <c r="L21" s="131"/>
      <c r="M21" s="39" t="s">
        <v>55</v>
      </c>
      <c r="N21" s="39" t="s">
        <v>22</v>
      </c>
      <c r="O21" s="57" t="s">
        <v>19</v>
      </c>
      <c r="P21" s="2">
        <v>20</v>
      </c>
      <c r="Q21" s="2">
        <v>20</v>
      </c>
      <c r="R21" s="2">
        <v>20</v>
      </c>
      <c r="S21" s="80"/>
    </row>
    <row r="22" spans="1:19" ht="25.5" x14ac:dyDescent="0.2">
      <c r="A22" s="153"/>
      <c r="B22" s="156"/>
      <c r="C22" s="133"/>
      <c r="D22" s="161"/>
      <c r="E22" s="162"/>
      <c r="F22" s="158"/>
      <c r="G22" s="123"/>
      <c r="H22" s="124"/>
      <c r="I22" s="124"/>
      <c r="J22" s="124"/>
      <c r="K22" s="124"/>
      <c r="L22" s="131"/>
      <c r="M22" s="39" t="s">
        <v>56</v>
      </c>
      <c r="N22" s="39" t="s">
        <v>82</v>
      </c>
      <c r="O22" s="57" t="s">
        <v>19</v>
      </c>
      <c r="P22" s="2">
        <v>5</v>
      </c>
      <c r="Q22" s="2">
        <v>5</v>
      </c>
      <c r="R22" s="2">
        <v>5</v>
      </c>
      <c r="S22" s="80"/>
    </row>
    <row r="23" spans="1:19" x14ac:dyDescent="0.2">
      <c r="A23" s="153"/>
      <c r="B23" s="156"/>
      <c r="C23" s="133"/>
      <c r="D23" s="161"/>
      <c r="E23" s="162"/>
      <c r="F23" s="158"/>
      <c r="G23" s="123"/>
      <c r="H23" s="124"/>
      <c r="I23" s="124"/>
      <c r="J23" s="124"/>
      <c r="K23" s="124"/>
      <c r="L23" s="131"/>
      <c r="M23" s="39" t="s">
        <v>57</v>
      </c>
      <c r="N23" s="39" t="s">
        <v>23</v>
      </c>
      <c r="O23" s="57" t="s">
        <v>19</v>
      </c>
      <c r="P23" s="2">
        <v>50</v>
      </c>
      <c r="Q23" s="2">
        <v>50</v>
      </c>
      <c r="R23" s="2">
        <v>50</v>
      </c>
      <c r="S23" s="81"/>
    </row>
    <row r="24" spans="1:19" x14ac:dyDescent="0.2">
      <c r="A24" s="153"/>
      <c r="B24" s="156"/>
      <c r="C24" s="134" t="s">
        <v>0</v>
      </c>
      <c r="D24" s="61">
        <v>188714469</v>
      </c>
      <c r="E24" s="61" t="s">
        <v>35</v>
      </c>
      <c r="F24" s="27" t="s">
        <v>43</v>
      </c>
      <c r="G24" s="4">
        <v>348.3</v>
      </c>
      <c r="H24" s="4"/>
      <c r="I24" s="4">
        <v>294.89999999999998</v>
      </c>
      <c r="J24" s="4">
        <v>387.9</v>
      </c>
      <c r="K24" s="4">
        <v>426.7</v>
      </c>
      <c r="L24" s="28" t="s">
        <v>43</v>
      </c>
      <c r="M24" s="52"/>
      <c r="N24" s="53"/>
      <c r="O24" s="54"/>
      <c r="P24" s="55"/>
      <c r="Q24" s="55"/>
      <c r="R24" s="56"/>
      <c r="S24" s="80"/>
    </row>
    <row r="25" spans="1:19" x14ac:dyDescent="0.2">
      <c r="A25" s="153"/>
      <c r="B25" s="156"/>
      <c r="C25" s="134"/>
      <c r="D25" s="128" t="s">
        <v>58</v>
      </c>
      <c r="E25" s="129"/>
      <c r="F25" s="130"/>
      <c r="G25" s="29">
        <f>SUM(G24)</f>
        <v>348.3</v>
      </c>
      <c r="H25" s="29">
        <f t="shared" ref="H25:K25" si="0">SUM(H24)</f>
        <v>0</v>
      </c>
      <c r="I25" s="29">
        <f t="shared" si="0"/>
        <v>294.89999999999998</v>
      </c>
      <c r="J25" s="29">
        <f t="shared" si="0"/>
        <v>387.9</v>
      </c>
      <c r="K25" s="29">
        <f t="shared" si="0"/>
        <v>426.7</v>
      </c>
      <c r="L25" s="9" t="s">
        <v>43</v>
      </c>
      <c r="M25" s="30" t="s">
        <v>43</v>
      </c>
      <c r="N25" s="30" t="s">
        <v>43</v>
      </c>
      <c r="O25" s="30" t="s">
        <v>43</v>
      </c>
      <c r="P25" s="30" t="s">
        <v>43</v>
      </c>
      <c r="Q25" s="30" t="s">
        <v>43</v>
      </c>
      <c r="R25" s="30" t="s">
        <v>43</v>
      </c>
      <c r="S25" s="93">
        <f>(I25-G25)/G25</f>
        <v>-0.15331610680447899</v>
      </c>
    </row>
    <row r="26" spans="1:19" ht="51" x14ac:dyDescent="0.2">
      <c r="A26" s="153"/>
      <c r="B26" s="156"/>
      <c r="C26" s="58" t="s">
        <v>17</v>
      </c>
      <c r="D26" s="119" t="s">
        <v>88</v>
      </c>
      <c r="E26" s="120"/>
      <c r="F26" s="59" t="s">
        <v>46</v>
      </c>
      <c r="G26" s="111"/>
      <c r="H26" s="112"/>
      <c r="I26" s="112"/>
      <c r="J26" s="112"/>
      <c r="K26" s="112"/>
      <c r="L26" s="61" t="s">
        <v>89</v>
      </c>
      <c r="M26" s="2" t="s">
        <v>84</v>
      </c>
      <c r="N26" s="39" t="s">
        <v>83</v>
      </c>
      <c r="O26" s="2" t="s">
        <v>19</v>
      </c>
      <c r="P26" s="2">
        <v>2</v>
      </c>
      <c r="Q26" s="2">
        <v>2</v>
      </c>
      <c r="R26" s="2">
        <v>2</v>
      </c>
      <c r="S26" s="80"/>
    </row>
    <row r="27" spans="1:19" x14ac:dyDescent="0.2">
      <c r="A27" s="153"/>
      <c r="B27" s="156"/>
      <c r="C27" s="159" t="s">
        <v>17</v>
      </c>
      <c r="D27" s="61">
        <v>188714469</v>
      </c>
      <c r="E27" s="61" t="s">
        <v>35</v>
      </c>
      <c r="F27" s="27" t="s">
        <v>43</v>
      </c>
      <c r="G27" s="4">
        <v>0</v>
      </c>
      <c r="H27" s="4"/>
      <c r="I27" s="4">
        <v>0</v>
      </c>
      <c r="J27" s="4">
        <v>5.2</v>
      </c>
      <c r="K27" s="4">
        <v>5.7</v>
      </c>
      <c r="L27" s="28" t="s">
        <v>43</v>
      </c>
      <c r="M27" s="52"/>
      <c r="N27" s="53"/>
      <c r="O27" s="54"/>
      <c r="P27" s="55"/>
      <c r="Q27" s="55"/>
      <c r="R27" s="56"/>
      <c r="S27" s="80"/>
    </row>
    <row r="28" spans="1:19" x14ac:dyDescent="0.2">
      <c r="A28" s="153"/>
      <c r="B28" s="156"/>
      <c r="C28" s="160"/>
      <c r="D28" s="143" t="s">
        <v>58</v>
      </c>
      <c r="E28" s="143"/>
      <c r="F28" s="143"/>
      <c r="G28" s="29">
        <f>SUM(G27)</f>
        <v>0</v>
      </c>
      <c r="H28" s="29">
        <f t="shared" ref="H28:K28" si="1">SUM(H27)</f>
        <v>0</v>
      </c>
      <c r="I28" s="29">
        <f t="shared" si="1"/>
        <v>0</v>
      </c>
      <c r="J28" s="29">
        <f t="shared" si="1"/>
        <v>5.2</v>
      </c>
      <c r="K28" s="29">
        <f t="shared" si="1"/>
        <v>5.7</v>
      </c>
      <c r="L28" s="9" t="s">
        <v>43</v>
      </c>
      <c r="M28" s="30" t="s">
        <v>43</v>
      </c>
      <c r="N28" s="30" t="s">
        <v>43</v>
      </c>
      <c r="O28" s="30" t="s">
        <v>43</v>
      </c>
      <c r="P28" s="30" t="s">
        <v>43</v>
      </c>
      <c r="Q28" s="30" t="s">
        <v>43</v>
      </c>
      <c r="R28" s="30" t="s">
        <v>43</v>
      </c>
      <c r="S28" s="93" t="e">
        <f>(I28-G28)/G28</f>
        <v>#DIV/0!</v>
      </c>
    </row>
    <row r="29" spans="1:19" x14ac:dyDescent="0.2">
      <c r="A29" s="153"/>
      <c r="B29" s="31" t="s">
        <v>0</v>
      </c>
      <c r="C29" s="125" t="s">
        <v>2</v>
      </c>
      <c r="D29" s="126"/>
      <c r="E29" s="126"/>
      <c r="F29" s="127"/>
      <c r="G29" s="32">
        <f t="shared" ref="G29:K29" si="2">G25+G28</f>
        <v>348.3</v>
      </c>
      <c r="H29" s="32">
        <f t="shared" si="2"/>
        <v>0</v>
      </c>
      <c r="I29" s="32">
        <f t="shared" si="2"/>
        <v>294.89999999999998</v>
      </c>
      <c r="J29" s="32">
        <f t="shared" si="2"/>
        <v>393.09999999999997</v>
      </c>
      <c r="K29" s="32">
        <f t="shared" si="2"/>
        <v>432.4</v>
      </c>
      <c r="L29" s="33" t="s">
        <v>43</v>
      </c>
      <c r="M29" s="34" t="s">
        <v>43</v>
      </c>
      <c r="N29" s="34" t="s">
        <v>43</v>
      </c>
      <c r="O29" s="34" t="s">
        <v>43</v>
      </c>
      <c r="P29" s="34" t="s">
        <v>43</v>
      </c>
      <c r="Q29" s="34" t="s">
        <v>43</v>
      </c>
      <c r="R29" s="34" t="s">
        <v>43</v>
      </c>
      <c r="S29" s="80"/>
    </row>
    <row r="30" spans="1:19" x14ac:dyDescent="0.2">
      <c r="A30" s="153"/>
      <c r="B30" s="35" t="s">
        <v>17</v>
      </c>
      <c r="C30" s="118" t="s">
        <v>62</v>
      </c>
      <c r="D30" s="118"/>
      <c r="E30" s="118"/>
      <c r="F30" s="36" t="s">
        <v>90</v>
      </c>
      <c r="G30" s="24"/>
      <c r="H30" s="24"/>
      <c r="I30" s="24"/>
      <c r="J30" s="24"/>
      <c r="K30" s="24"/>
      <c r="L30" s="85" t="s">
        <v>85</v>
      </c>
      <c r="M30" s="37" t="s">
        <v>27</v>
      </c>
      <c r="N30" s="37" t="s">
        <v>59</v>
      </c>
      <c r="O30" s="38" t="s">
        <v>18</v>
      </c>
      <c r="P30" s="62">
        <v>100</v>
      </c>
      <c r="Q30" s="62">
        <v>100</v>
      </c>
      <c r="R30" s="62">
        <v>100</v>
      </c>
      <c r="S30" s="80"/>
    </row>
    <row r="31" spans="1:19" ht="25.5" x14ac:dyDescent="0.2">
      <c r="A31" s="153"/>
      <c r="B31" s="140" t="s">
        <v>17</v>
      </c>
      <c r="C31" s="148" t="s">
        <v>0</v>
      </c>
      <c r="D31" s="144" t="s">
        <v>71</v>
      </c>
      <c r="E31" s="145"/>
      <c r="F31" s="150" t="s">
        <v>45</v>
      </c>
      <c r="G31" s="113"/>
      <c r="H31" s="114"/>
      <c r="I31" s="114"/>
      <c r="J31" s="114"/>
      <c r="K31" s="114"/>
      <c r="L31" s="109" t="s">
        <v>43</v>
      </c>
      <c r="M31" s="39" t="s">
        <v>60</v>
      </c>
      <c r="N31" s="57" t="s">
        <v>25</v>
      </c>
      <c r="O31" s="63" t="s">
        <v>26</v>
      </c>
      <c r="P31" s="63">
        <v>7000</v>
      </c>
      <c r="Q31" s="63">
        <v>7000</v>
      </c>
      <c r="R31" s="63">
        <v>7000</v>
      </c>
      <c r="S31" s="80"/>
    </row>
    <row r="32" spans="1:19" ht="38.25" x14ac:dyDescent="0.2">
      <c r="A32" s="153"/>
      <c r="B32" s="141"/>
      <c r="C32" s="149"/>
      <c r="D32" s="146"/>
      <c r="E32" s="147"/>
      <c r="F32" s="151"/>
      <c r="G32" s="115"/>
      <c r="H32" s="116"/>
      <c r="I32" s="116"/>
      <c r="J32" s="116"/>
      <c r="K32" s="116"/>
      <c r="L32" s="110"/>
      <c r="M32" s="39" t="s">
        <v>61</v>
      </c>
      <c r="N32" s="57" t="s">
        <v>86</v>
      </c>
      <c r="O32" s="63" t="s">
        <v>26</v>
      </c>
      <c r="P32" s="63">
        <v>40</v>
      </c>
      <c r="Q32" s="63">
        <v>40</v>
      </c>
      <c r="R32" s="63">
        <v>40</v>
      </c>
      <c r="S32" s="80"/>
    </row>
    <row r="33" spans="1:19" x14ac:dyDescent="0.2">
      <c r="A33" s="153"/>
      <c r="B33" s="141"/>
      <c r="C33" s="134" t="s">
        <v>0</v>
      </c>
      <c r="D33" s="26">
        <v>188714469</v>
      </c>
      <c r="E33" s="40" t="s">
        <v>29</v>
      </c>
      <c r="F33" s="27" t="s">
        <v>43</v>
      </c>
      <c r="G33" s="4">
        <v>1556.9</v>
      </c>
      <c r="H33" s="4"/>
      <c r="I33" s="4">
        <v>1323.8</v>
      </c>
      <c r="J33" s="4">
        <v>1630</v>
      </c>
      <c r="K33" s="4">
        <v>1635</v>
      </c>
      <c r="L33" s="28" t="s">
        <v>43</v>
      </c>
      <c r="M33" s="52"/>
      <c r="N33" s="53"/>
      <c r="O33" s="54"/>
      <c r="P33" s="55"/>
      <c r="Q33" s="55"/>
      <c r="R33" s="56"/>
      <c r="S33" s="80"/>
    </row>
    <row r="34" spans="1:19" x14ac:dyDescent="0.2">
      <c r="A34" s="153"/>
      <c r="B34" s="141"/>
      <c r="C34" s="134"/>
      <c r="D34" s="26">
        <v>188714469</v>
      </c>
      <c r="E34" s="40" t="s">
        <v>31</v>
      </c>
      <c r="F34" s="27" t="s">
        <v>43</v>
      </c>
      <c r="G34" s="4">
        <v>0</v>
      </c>
      <c r="H34" s="4"/>
      <c r="I34" s="4">
        <v>0</v>
      </c>
      <c r="J34" s="4">
        <v>8.8000000000000007</v>
      </c>
      <c r="K34" s="4">
        <v>8.8000000000000007</v>
      </c>
      <c r="L34" s="28" t="s">
        <v>43</v>
      </c>
      <c r="M34" s="25"/>
      <c r="N34" s="41"/>
      <c r="O34" s="42"/>
      <c r="P34" s="43"/>
      <c r="Q34" s="43"/>
      <c r="R34" s="2"/>
      <c r="S34" s="80"/>
    </row>
    <row r="35" spans="1:19" x14ac:dyDescent="0.2">
      <c r="A35" s="153"/>
      <c r="B35" s="142"/>
      <c r="C35" s="134"/>
      <c r="D35" s="143" t="s">
        <v>58</v>
      </c>
      <c r="E35" s="143"/>
      <c r="F35" s="143"/>
      <c r="G35" s="11">
        <f>SUM(G33:G34)</f>
        <v>1556.9</v>
      </c>
      <c r="H35" s="11">
        <f>SUM(H33:H34)</f>
        <v>0</v>
      </c>
      <c r="I35" s="11">
        <f t="shared" ref="I35:K35" si="3">SUM(I33:I34)</f>
        <v>1323.8</v>
      </c>
      <c r="J35" s="11">
        <f t="shared" si="3"/>
        <v>1638.8</v>
      </c>
      <c r="K35" s="11">
        <f t="shared" si="3"/>
        <v>1643.8</v>
      </c>
      <c r="L35" s="9" t="s">
        <v>43</v>
      </c>
      <c r="M35" s="30" t="s">
        <v>43</v>
      </c>
      <c r="N35" s="30" t="s">
        <v>43</v>
      </c>
      <c r="O35" s="30" t="s">
        <v>43</v>
      </c>
      <c r="P35" s="30" t="s">
        <v>43</v>
      </c>
      <c r="Q35" s="30" t="s">
        <v>43</v>
      </c>
      <c r="R35" s="30" t="s">
        <v>43</v>
      </c>
      <c r="S35" s="93">
        <f>(I35-G35)/G35</f>
        <v>-0.14972059862547377</v>
      </c>
    </row>
    <row r="36" spans="1:19" x14ac:dyDescent="0.2">
      <c r="A36" s="154"/>
      <c r="B36" s="44" t="s">
        <v>17</v>
      </c>
      <c r="C36" s="125" t="s">
        <v>2</v>
      </c>
      <c r="D36" s="126"/>
      <c r="E36" s="126"/>
      <c r="F36" s="126"/>
      <c r="G36" s="32">
        <f>G35</f>
        <v>1556.9</v>
      </c>
      <c r="H36" s="32">
        <f>H35</f>
        <v>0</v>
      </c>
      <c r="I36" s="32">
        <f t="shared" ref="I36:K36" si="4">I35</f>
        <v>1323.8</v>
      </c>
      <c r="J36" s="32">
        <f t="shared" si="4"/>
        <v>1638.8</v>
      </c>
      <c r="K36" s="32">
        <f t="shared" si="4"/>
        <v>1643.8</v>
      </c>
      <c r="L36" s="33" t="s">
        <v>43</v>
      </c>
      <c r="M36" s="34" t="s">
        <v>43</v>
      </c>
      <c r="N36" s="34" t="s">
        <v>43</v>
      </c>
      <c r="O36" s="34" t="s">
        <v>43</v>
      </c>
      <c r="P36" s="34" t="s">
        <v>43</v>
      </c>
      <c r="Q36" s="34" t="s">
        <v>43</v>
      </c>
      <c r="R36" s="34" t="s">
        <v>43</v>
      </c>
      <c r="S36" s="80"/>
    </row>
    <row r="37" spans="1:19" x14ac:dyDescent="0.2">
      <c r="A37" s="45" t="s">
        <v>0</v>
      </c>
      <c r="B37" s="138" t="s">
        <v>11</v>
      </c>
      <c r="C37" s="139"/>
      <c r="D37" s="139"/>
      <c r="E37" s="139"/>
      <c r="F37" s="139"/>
      <c r="G37" s="46">
        <f>G29+G36</f>
        <v>1905.2</v>
      </c>
      <c r="H37" s="46">
        <f t="shared" ref="H37:K37" si="5">H29+H36</f>
        <v>0</v>
      </c>
      <c r="I37" s="46">
        <f t="shared" si="5"/>
        <v>1618.6999999999998</v>
      </c>
      <c r="J37" s="46">
        <f t="shared" si="5"/>
        <v>2031.8999999999999</v>
      </c>
      <c r="K37" s="46">
        <f t="shared" si="5"/>
        <v>2076.1999999999998</v>
      </c>
      <c r="L37" s="47" t="s">
        <v>43</v>
      </c>
      <c r="M37" s="48" t="s">
        <v>43</v>
      </c>
      <c r="N37" s="48" t="s">
        <v>43</v>
      </c>
      <c r="O37" s="48" t="s">
        <v>43</v>
      </c>
      <c r="P37" s="48" t="s">
        <v>43</v>
      </c>
      <c r="Q37" s="48" t="s">
        <v>43</v>
      </c>
      <c r="R37" s="48" t="s">
        <v>43</v>
      </c>
      <c r="S37" s="80"/>
    </row>
    <row r="38" spans="1:19" x14ac:dyDescent="0.2">
      <c r="A38" s="136" t="s">
        <v>3</v>
      </c>
      <c r="B38" s="137"/>
      <c r="C38" s="137"/>
      <c r="D38" s="137"/>
      <c r="E38" s="137"/>
      <c r="F38" s="137"/>
      <c r="G38" s="49">
        <f>G37</f>
        <v>1905.2</v>
      </c>
      <c r="H38" s="49">
        <f t="shared" ref="H38:K38" si="6">H37</f>
        <v>0</v>
      </c>
      <c r="I38" s="49">
        <f t="shared" si="6"/>
        <v>1618.6999999999998</v>
      </c>
      <c r="J38" s="49">
        <f t="shared" si="6"/>
        <v>2031.8999999999999</v>
      </c>
      <c r="K38" s="49">
        <f t="shared" si="6"/>
        <v>2076.1999999999998</v>
      </c>
      <c r="L38" s="8" t="s">
        <v>43</v>
      </c>
      <c r="M38" s="50" t="s">
        <v>43</v>
      </c>
      <c r="N38" s="50" t="s">
        <v>43</v>
      </c>
      <c r="O38" s="50" t="s">
        <v>43</v>
      </c>
      <c r="P38" s="50" t="s">
        <v>43</v>
      </c>
      <c r="Q38" s="50" t="s">
        <v>43</v>
      </c>
      <c r="R38" s="50" t="s">
        <v>43</v>
      </c>
      <c r="S38" s="80"/>
    </row>
    <row r="39" spans="1:19" x14ac:dyDescent="0.2">
      <c r="A39" s="51" t="s">
        <v>69</v>
      </c>
    </row>
    <row r="40" spans="1:19" x14ac:dyDescent="0.2">
      <c r="A40" s="51" t="s">
        <v>72</v>
      </c>
    </row>
    <row r="41" spans="1:19" x14ac:dyDescent="0.2">
      <c r="A41" s="51" t="s">
        <v>70</v>
      </c>
    </row>
    <row r="42" spans="1:19" ht="13.5" thickBot="1" x14ac:dyDescent="0.25">
      <c r="A42" s="135" t="s">
        <v>5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</row>
    <row r="43" spans="1:19" ht="25.5" x14ac:dyDescent="0.2">
      <c r="A43" s="99" t="s">
        <v>6</v>
      </c>
      <c r="B43" s="100"/>
      <c r="C43" s="100"/>
      <c r="D43" s="5" t="s">
        <v>28</v>
      </c>
      <c r="E43" s="98" t="s">
        <v>29</v>
      </c>
      <c r="F43" s="98"/>
      <c r="G43" s="7">
        <f>G33</f>
        <v>1556.9</v>
      </c>
      <c r="H43" s="7">
        <f t="shared" ref="H43:K43" si="7">H33</f>
        <v>0</v>
      </c>
      <c r="I43" s="7">
        <f t="shared" si="7"/>
        <v>1323.8</v>
      </c>
      <c r="J43" s="7">
        <f t="shared" si="7"/>
        <v>1630</v>
      </c>
      <c r="K43" s="7">
        <f t="shared" si="7"/>
        <v>1635</v>
      </c>
    </row>
    <row r="44" spans="1:19" ht="38.25" hidden="1" x14ac:dyDescent="0.2">
      <c r="A44" s="101"/>
      <c r="B44" s="102"/>
      <c r="C44" s="102"/>
      <c r="D44" s="6" t="s">
        <v>63</v>
      </c>
      <c r="E44" s="97" t="s">
        <v>30</v>
      </c>
      <c r="F44" s="97"/>
      <c r="G44" s="9"/>
      <c r="H44" s="10"/>
      <c r="I44" s="10"/>
      <c r="J44" s="10"/>
      <c r="K44" s="10"/>
    </row>
    <row r="45" spans="1:19" ht="25.5" x14ac:dyDescent="0.2">
      <c r="A45" s="101"/>
      <c r="B45" s="102"/>
      <c r="C45" s="102"/>
      <c r="D45" s="6" t="s">
        <v>44</v>
      </c>
      <c r="E45" s="97" t="s">
        <v>31</v>
      </c>
      <c r="F45" s="97"/>
      <c r="G45" s="11">
        <f>G34</f>
        <v>0</v>
      </c>
      <c r="H45" s="11">
        <f t="shared" ref="H45:K45" si="8">H34</f>
        <v>0</v>
      </c>
      <c r="I45" s="11">
        <f t="shared" si="8"/>
        <v>0</v>
      </c>
      <c r="J45" s="11">
        <f t="shared" si="8"/>
        <v>8.8000000000000007</v>
      </c>
      <c r="K45" s="11">
        <f t="shared" si="8"/>
        <v>8.8000000000000007</v>
      </c>
    </row>
    <row r="46" spans="1:19" ht="25.5" hidden="1" x14ac:dyDescent="0.2">
      <c r="A46" s="101"/>
      <c r="B46" s="102"/>
      <c r="C46" s="102"/>
      <c r="D46" s="6" t="s">
        <v>32</v>
      </c>
      <c r="E46" s="97" t="s">
        <v>33</v>
      </c>
      <c r="F46" s="97"/>
      <c r="G46" s="11"/>
      <c r="H46" s="11"/>
      <c r="I46" s="10"/>
      <c r="J46" s="10"/>
      <c r="K46" s="10"/>
    </row>
    <row r="47" spans="1:19" ht="51" x14ac:dyDescent="0.2">
      <c r="A47" s="101"/>
      <c r="B47" s="102"/>
      <c r="C47" s="102"/>
      <c r="D47" s="6" t="s">
        <v>34</v>
      </c>
      <c r="E47" s="97" t="s">
        <v>35</v>
      </c>
      <c r="F47" s="97"/>
      <c r="G47" s="11">
        <f t="shared" ref="G47:K47" si="9">G24+G27</f>
        <v>348.3</v>
      </c>
      <c r="H47" s="11">
        <f t="shared" si="9"/>
        <v>0</v>
      </c>
      <c r="I47" s="11">
        <f t="shared" si="9"/>
        <v>294.89999999999998</v>
      </c>
      <c r="J47" s="11">
        <f t="shared" si="9"/>
        <v>393.09999999999997</v>
      </c>
      <c r="K47" s="11">
        <f t="shared" si="9"/>
        <v>432.4</v>
      </c>
    </row>
    <row r="48" spans="1:19" hidden="1" x14ac:dyDescent="0.2">
      <c r="A48" s="101"/>
      <c r="B48" s="102"/>
      <c r="C48" s="102"/>
      <c r="D48" s="6" t="s">
        <v>36</v>
      </c>
      <c r="E48" s="97" t="s">
        <v>37</v>
      </c>
      <c r="F48" s="97"/>
      <c r="G48" s="9"/>
      <c r="H48" s="10"/>
      <c r="I48" s="10"/>
      <c r="J48" s="10"/>
      <c r="K48" s="10"/>
    </row>
    <row r="49" spans="1:11" ht="25.5" hidden="1" x14ac:dyDescent="0.2">
      <c r="A49" s="101"/>
      <c r="B49" s="102"/>
      <c r="C49" s="102"/>
      <c r="D49" s="6" t="s">
        <v>38</v>
      </c>
      <c r="E49" s="97" t="s">
        <v>39</v>
      </c>
      <c r="F49" s="97"/>
      <c r="G49" s="9"/>
      <c r="H49" s="10"/>
      <c r="I49" s="10"/>
      <c r="J49" s="10"/>
      <c r="K49" s="10"/>
    </row>
    <row r="50" spans="1:11" ht="38.25" hidden="1" x14ac:dyDescent="0.2">
      <c r="A50" s="101"/>
      <c r="B50" s="102"/>
      <c r="C50" s="102"/>
      <c r="D50" s="6" t="s">
        <v>64</v>
      </c>
      <c r="E50" s="97" t="s">
        <v>40</v>
      </c>
      <c r="F50" s="97"/>
      <c r="G50" s="9"/>
      <c r="H50" s="10"/>
      <c r="I50" s="10"/>
      <c r="J50" s="10"/>
      <c r="K50" s="10"/>
    </row>
    <row r="51" spans="1:11" hidden="1" x14ac:dyDescent="0.2">
      <c r="A51" s="101"/>
      <c r="B51" s="102"/>
      <c r="C51" s="102"/>
      <c r="D51" s="6" t="s">
        <v>41</v>
      </c>
      <c r="E51" s="97" t="s">
        <v>42</v>
      </c>
      <c r="F51" s="97"/>
      <c r="G51" s="9"/>
      <c r="H51" s="10"/>
      <c r="I51" s="10"/>
      <c r="J51" s="10"/>
      <c r="K51" s="10"/>
    </row>
    <row r="52" spans="1:11" ht="13.5" thickBot="1" x14ac:dyDescent="0.25">
      <c r="A52" s="103" t="s">
        <v>3</v>
      </c>
      <c r="B52" s="104"/>
      <c r="C52" s="104"/>
      <c r="D52" s="104"/>
      <c r="E52" s="104"/>
      <c r="F52" s="104"/>
      <c r="G52" s="12">
        <f>SUM(G43:G51)</f>
        <v>1905.2</v>
      </c>
      <c r="H52" s="12">
        <f>SUM(H43:H51)</f>
        <v>0</v>
      </c>
      <c r="I52" s="12">
        <f t="shared" ref="I52:K52" si="10">SUM(I43:I51)</f>
        <v>1618.6999999999998</v>
      </c>
      <c r="J52" s="12">
        <f t="shared" si="10"/>
        <v>2031.8999999999999</v>
      </c>
      <c r="K52" s="12">
        <f t="shared" si="10"/>
        <v>2076.1999999999998</v>
      </c>
    </row>
    <row r="53" spans="1:11" x14ac:dyDescent="0.2">
      <c r="A53" s="105" t="s">
        <v>9</v>
      </c>
      <c r="B53" s="106"/>
      <c r="C53" s="106"/>
      <c r="D53" s="106"/>
      <c r="E53" s="106"/>
      <c r="F53" s="106"/>
      <c r="G53" s="13"/>
      <c r="H53" s="13"/>
      <c r="I53" s="13"/>
      <c r="J53" s="13"/>
      <c r="K53" s="13"/>
    </row>
    <row r="54" spans="1:11" x14ac:dyDescent="0.2">
      <c r="A54" s="107" t="s">
        <v>7</v>
      </c>
      <c r="B54" s="108"/>
      <c r="C54" s="108"/>
      <c r="D54" s="108"/>
      <c r="E54" s="108"/>
      <c r="F54" s="108"/>
      <c r="G54" s="14">
        <f>G28</f>
        <v>0</v>
      </c>
      <c r="H54" s="14">
        <f t="shared" ref="H54:K54" si="11">H28</f>
        <v>0</v>
      </c>
      <c r="I54" s="14">
        <f t="shared" si="11"/>
        <v>0</v>
      </c>
      <c r="J54" s="14">
        <f t="shared" si="11"/>
        <v>5.2</v>
      </c>
      <c r="K54" s="14">
        <f t="shared" si="11"/>
        <v>5.7</v>
      </c>
    </row>
    <row r="55" spans="1:11" ht="13.5" thickBot="1" x14ac:dyDescent="0.25">
      <c r="A55" s="95" t="s">
        <v>8</v>
      </c>
      <c r="B55" s="96"/>
      <c r="C55" s="96"/>
      <c r="D55" s="96"/>
      <c r="E55" s="96"/>
      <c r="F55" s="96"/>
      <c r="G55" s="15">
        <f>G25+G35</f>
        <v>1905.2</v>
      </c>
      <c r="H55" s="15">
        <f t="shared" ref="H55:K55" si="12">H25+H35</f>
        <v>0</v>
      </c>
      <c r="I55" s="15">
        <f t="shared" si="12"/>
        <v>1618.6999999999998</v>
      </c>
      <c r="J55" s="15">
        <f t="shared" si="12"/>
        <v>2026.6999999999998</v>
      </c>
      <c r="K55" s="15">
        <f t="shared" si="12"/>
        <v>2070.5</v>
      </c>
    </row>
    <row r="56" spans="1:11" x14ac:dyDescent="0.2">
      <c r="F56" s="16"/>
      <c r="G56" s="16"/>
      <c r="H56" s="3"/>
      <c r="I56" s="3"/>
      <c r="J56" s="3"/>
      <c r="K56" s="3"/>
    </row>
    <row r="57" spans="1:11" x14ac:dyDescent="0.2">
      <c r="D57" s="1" t="s">
        <v>65</v>
      </c>
      <c r="F57" s="16"/>
      <c r="G57" s="17">
        <f>G52-G38</f>
        <v>0</v>
      </c>
      <c r="H57" s="17">
        <f t="shared" ref="H57:K57" si="13">H52-H38</f>
        <v>0</v>
      </c>
      <c r="I57" s="17">
        <f t="shared" si="13"/>
        <v>0</v>
      </c>
      <c r="J57" s="17">
        <f t="shared" si="13"/>
        <v>0</v>
      </c>
      <c r="K57" s="17">
        <f t="shared" si="13"/>
        <v>0</v>
      </c>
    </row>
    <row r="58" spans="1:11" x14ac:dyDescent="0.2">
      <c r="G58" s="77">
        <f>G54+G55-G38</f>
        <v>0</v>
      </c>
      <c r="H58" s="77">
        <f t="shared" ref="H58:K58" si="14">H54+H55-H38</f>
        <v>0</v>
      </c>
      <c r="I58" s="77">
        <f t="shared" si="14"/>
        <v>0</v>
      </c>
      <c r="J58" s="77">
        <f t="shared" si="14"/>
        <v>0</v>
      </c>
      <c r="K58" s="77">
        <f t="shared" si="14"/>
        <v>0</v>
      </c>
    </row>
  </sheetData>
  <mergeCells count="60">
    <mergeCell ref="A9:R9"/>
    <mergeCell ref="S10:S11"/>
    <mergeCell ref="J10:J11"/>
    <mergeCell ref="K10:K11"/>
    <mergeCell ref="B10:B11"/>
    <mergeCell ref="C10:C11"/>
    <mergeCell ref="A10:A11"/>
    <mergeCell ref="D10:D11"/>
    <mergeCell ref="B13:R13"/>
    <mergeCell ref="N10:O10"/>
    <mergeCell ref="L10:L11"/>
    <mergeCell ref="M10:M11"/>
    <mergeCell ref="F10:F11"/>
    <mergeCell ref="E10:E11"/>
    <mergeCell ref="I10:I11"/>
    <mergeCell ref="G10:G11"/>
    <mergeCell ref="H10:H11"/>
    <mergeCell ref="P10:R10"/>
    <mergeCell ref="A42:K42"/>
    <mergeCell ref="A38:F38"/>
    <mergeCell ref="B37:F37"/>
    <mergeCell ref="B31:B35"/>
    <mergeCell ref="C33:C35"/>
    <mergeCell ref="D35:F35"/>
    <mergeCell ref="D31:E32"/>
    <mergeCell ref="C31:C32"/>
    <mergeCell ref="F31:F32"/>
    <mergeCell ref="A14:A36"/>
    <mergeCell ref="B15:B28"/>
    <mergeCell ref="F15:F23"/>
    <mergeCell ref="C27:C28"/>
    <mergeCell ref="D28:F28"/>
    <mergeCell ref="D15:E23"/>
    <mergeCell ref="C36:F36"/>
    <mergeCell ref="L31:L32"/>
    <mergeCell ref="G26:K26"/>
    <mergeCell ref="G31:K32"/>
    <mergeCell ref="C14:E14"/>
    <mergeCell ref="C30:E30"/>
    <mergeCell ref="D26:E26"/>
    <mergeCell ref="G15:K23"/>
    <mergeCell ref="C29:F29"/>
    <mergeCell ref="D25:F25"/>
    <mergeCell ref="L15:L23"/>
    <mergeCell ref="C15:C23"/>
    <mergeCell ref="C24:C25"/>
    <mergeCell ref="A55:F55"/>
    <mergeCell ref="E46:F46"/>
    <mergeCell ref="E45:F45"/>
    <mergeCell ref="E44:F44"/>
    <mergeCell ref="E43:F43"/>
    <mergeCell ref="E51:F51"/>
    <mergeCell ref="E50:F50"/>
    <mergeCell ref="E49:F49"/>
    <mergeCell ref="E48:F48"/>
    <mergeCell ref="E47:F47"/>
    <mergeCell ref="A43:C51"/>
    <mergeCell ref="A52:F52"/>
    <mergeCell ref="A53:F53"/>
    <mergeCell ref="A54:F54"/>
  </mergeCells>
  <phoneticPr fontId="6" type="noConversion"/>
  <pageMargins left="0.23622047244094491" right="0.23622047244094491" top="0.74803149606299213" bottom="0.74803149606299213" header="0.31496062992125984" footer="0.31496062992125984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zoomScaleNormal="100" workbookViewId="0">
      <selection activeCell="F11" sqref="F11"/>
    </sheetView>
  </sheetViews>
  <sheetFormatPr defaultColWidth="9.140625" defaultRowHeight="12.75" x14ac:dyDescent="0.2"/>
  <cols>
    <col min="1" max="1" width="54.7109375" style="3" customWidth="1"/>
    <col min="2" max="2" width="76.85546875" style="1" customWidth="1"/>
    <col min="3" max="5" width="10.42578125" style="1" customWidth="1"/>
    <col min="6" max="6" width="11" style="1" customWidth="1"/>
    <col min="7" max="7" width="40.42578125" style="1" customWidth="1"/>
    <col min="8" max="16384" width="9.140625" style="1"/>
  </cols>
  <sheetData>
    <row r="1" spans="1:13" x14ac:dyDescent="0.2">
      <c r="G1" s="1" t="s">
        <v>104</v>
      </c>
    </row>
    <row r="2" spans="1:13" x14ac:dyDescent="0.2">
      <c r="G2" s="1" t="s">
        <v>105</v>
      </c>
    </row>
    <row r="3" spans="1:13" x14ac:dyDescent="0.2">
      <c r="G3" s="1" t="s">
        <v>112</v>
      </c>
    </row>
    <row r="4" spans="1:13" x14ac:dyDescent="0.2">
      <c r="G4" s="1" t="s">
        <v>103</v>
      </c>
    </row>
    <row r="5" spans="1:13" x14ac:dyDescent="0.2">
      <c r="C5" s="94"/>
      <c r="D5" s="94"/>
      <c r="E5" s="94"/>
      <c r="F5" s="94"/>
      <c r="G5" s="94" t="s">
        <v>113</v>
      </c>
    </row>
    <row r="6" spans="1:13" x14ac:dyDescent="0.2">
      <c r="A6" s="64"/>
      <c r="B6" s="65"/>
      <c r="C6" s="94"/>
      <c r="D6" s="94"/>
      <c r="E6" s="94"/>
      <c r="F6" s="94"/>
      <c r="G6" s="94" t="s">
        <v>12</v>
      </c>
    </row>
    <row r="7" spans="1:13" x14ac:dyDescent="0.2">
      <c r="A7" s="64"/>
      <c r="B7" s="65"/>
      <c r="C7" s="94"/>
      <c r="D7" s="94"/>
      <c r="E7" s="94"/>
      <c r="F7" s="94"/>
      <c r="G7" s="94" t="s">
        <v>107</v>
      </c>
    </row>
    <row r="8" spans="1:13" x14ac:dyDescent="0.2">
      <c r="A8" s="64"/>
      <c r="B8" s="65"/>
      <c r="C8" s="65"/>
      <c r="D8" s="65"/>
      <c r="E8" s="65"/>
      <c r="F8" s="66"/>
    </row>
    <row r="9" spans="1:13" ht="34.5" customHeight="1" x14ac:dyDescent="0.2">
      <c r="A9" s="172" t="s">
        <v>101</v>
      </c>
      <c r="B9" s="172"/>
      <c r="C9" s="172"/>
      <c r="D9" s="172"/>
      <c r="E9" s="172"/>
      <c r="F9" s="172"/>
      <c r="G9" s="172"/>
      <c r="H9" s="67"/>
      <c r="I9" s="67"/>
      <c r="J9" s="67"/>
      <c r="K9" s="67"/>
      <c r="L9" s="67"/>
      <c r="M9" s="67"/>
    </row>
    <row r="10" spans="1:13" ht="30.75" customHeight="1" x14ac:dyDescent="0.2">
      <c r="A10" s="171" t="s">
        <v>10</v>
      </c>
      <c r="B10" s="171" t="s">
        <v>96</v>
      </c>
      <c r="C10" s="171"/>
      <c r="D10" s="171" t="s">
        <v>97</v>
      </c>
      <c r="E10" s="171"/>
      <c r="F10" s="171"/>
      <c r="G10" s="171" t="s">
        <v>98</v>
      </c>
    </row>
    <row r="11" spans="1:13" ht="30.75" customHeight="1" x14ac:dyDescent="0.2">
      <c r="A11" s="171"/>
      <c r="B11" s="86" t="s">
        <v>1</v>
      </c>
      <c r="C11" s="86" t="s">
        <v>4</v>
      </c>
      <c r="D11" s="87">
        <v>2024</v>
      </c>
      <c r="E11" s="87">
        <v>2025</v>
      </c>
      <c r="F11" s="87">
        <v>2026</v>
      </c>
      <c r="G11" s="171"/>
    </row>
    <row r="12" spans="1:13" ht="15" x14ac:dyDescent="0.25">
      <c r="A12" s="88">
        <v>1</v>
      </c>
      <c r="B12" s="89">
        <v>2</v>
      </c>
      <c r="C12" s="89">
        <v>3</v>
      </c>
      <c r="D12" s="89">
        <v>4</v>
      </c>
      <c r="E12" s="89">
        <v>5</v>
      </c>
      <c r="F12" s="89">
        <v>6</v>
      </c>
      <c r="G12" s="88">
        <v>7</v>
      </c>
    </row>
    <row r="13" spans="1:13" ht="30" customHeight="1" x14ac:dyDescent="0.2">
      <c r="A13" s="68" t="s">
        <v>66</v>
      </c>
      <c r="B13" s="181" t="str">
        <f>'005 pr. asignavimai'!C14</f>
        <v>Sumažinti taršą ir jos poveikį aplinkai, kompensuoti aplinkai padarytą žalą bei sukurti subalansuotą ir sveiką aplinką savivaldybės teritorijoje</v>
      </c>
      <c r="C13" s="182"/>
      <c r="D13" s="182"/>
      <c r="E13" s="182"/>
      <c r="F13" s="182"/>
      <c r="G13" s="176" t="s">
        <v>99</v>
      </c>
    </row>
    <row r="14" spans="1:13" ht="30" x14ac:dyDescent="0.2">
      <c r="A14" s="69" t="str">
        <f>'005 pr. asignavimai'!M14</f>
        <v>R-005-01-01-01</v>
      </c>
      <c r="B14" s="70" t="str">
        <f>'005 pr. asignavimai'!N14</f>
        <v xml:space="preserve">Patenkintų paraiškų, pateiktų specialiosios aplinkos apsaugos rėmimo programos priemonėms įgyvendinti, dalis nuo pateiktų skaičiaus </v>
      </c>
      <c r="C14" s="69" t="str">
        <f>'005 pr. asignavimai'!O14</f>
        <v>proc.</v>
      </c>
      <c r="D14" s="69">
        <f>'005 pr. asignavimai'!P14</f>
        <v>60</v>
      </c>
      <c r="E14" s="69">
        <f>'005 pr. asignavimai'!Q14</f>
        <v>70</v>
      </c>
      <c r="F14" s="90">
        <f>'005 pr. asignavimai'!R14</f>
        <v>80</v>
      </c>
      <c r="G14" s="176"/>
    </row>
    <row r="15" spans="1:13" ht="15" customHeight="1" x14ac:dyDescent="0.2">
      <c r="A15" s="71" t="s">
        <v>73</v>
      </c>
      <c r="B15" s="185" t="str">
        <f>'005 pr. asignavimai'!D15</f>
        <v>Specialiosios aplinkos apsaugos rėmimo programos vykdymas</v>
      </c>
      <c r="C15" s="185"/>
      <c r="D15" s="185"/>
      <c r="E15" s="185"/>
      <c r="F15" s="185"/>
      <c r="G15" s="173" t="s">
        <v>43</v>
      </c>
    </row>
    <row r="16" spans="1:13" ht="15" x14ac:dyDescent="0.2">
      <c r="A16" s="72" t="str">
        <f>'005 pr. asignavimai'!M15</f>
        <v>V-005-01-01-01-01</v>
      </c>
      <c r="B16" s="73" t="str">
        <f>'005 pr. asignavimai'!N15</f>
        <v>Įvykdytų visuomenės sveikatos rėmimo specialiosios programos projektų skaičius</v>
      </c>
      <c r="C16" s="72" t="str">
        <f>'005 pr. asignavimai'!O15</f>
        <v>vnt.</v>
      </c>
      <c r="D16" s="72">
        <f>'005 pr. asignavimai'!P15</f>
        <v>10</v>
      </c>
      <c r="E16" s="72">
        <f>'005 pr. asignavimai'!Q15</f>
        <v>10</v>
      </c>
      <c r="F16" s="91">
        <f>'005 pr. asignavimai'!R15</f>
        <v>10</v>
      </c>
      <c r="G16" s="174"/>
    </row>
    <row r="17" spans="1:7" ht="30" x14ac:dyDescent="0.2">
      <c r="A17" s="72" t="str">
        <f>'005 pr. asignavimai'!M16</f>
        <v>V-005-01-01-01-02</v>
      </c>
      <c r="B17" s="73" t="str">
        <f>'005 pr. asignavimai'!N16</f>
        <v>Įvykdytų projektų skaičius, kurių  metu įdiegtos prevencinės priemonės apsaugai nuo medžiojamųjų gyvūnų daromos žalos</v>
      </c>
      <c r="C17" s="72" t="str">
        <f>'005 pr. asignavimai'!O16</f>
        <v>vnt.</v>
      </c>
      <c r="D17" s="72">
        <f>'005 pr. asignavimai'!P16</f>
        <v>15</v>
      </c>
      <c r="E17" s="72">
        <f>'005 pr. asignavimai'!Q16</f>
        <v>15</v>
      </c>
      <c r="F17" s="91">
        <f>'005 pr. asignavimai'!R16</f>
        <v>15</v>
      </c>
      <c r="G17" s="174"/>
    </row>
    <row r="18" spans="1:7" ht="30" x14ac:dyDescent="0.2">
      <c r="A18" s="72" t="str">
        <f>'005 pr. asignavimai'!M17</f>
        <v>V-005-01-01-01-03</v>
      </c>
      <c r="B18" s="73" t="str">
        <f>'005 pr. asignavimai'!N17</f>
        <v>Ūkios subjektų skaičius, kuriems skirta kompensacija individualių buitinių nuotekų valymo įrenginių įsigijimui ir įrengimui</v>
      </c>
      <c r="C18" s="72" t="str">
        <f>'005 pr. asignavimai'!O17</f>
        <v>vnt.</v>
      </c>
      <c r="D18" s="72">
        <f>'005 pr. asignavimai'!P17</f>
        <v>5</v>
      </c>
      <c r="E18" s="72">
        <f>'005 pr. asignavimai'!Q17</f>
        <v>5</v>
      </c>
      <c r="F18" s="91">
        <f>'005 pr. asignavimai'!R17</f>
        <v>5</v>
      </c>
      <c r="G18" s="174"/>
    </row>
    <row r="19" spans="1:7" ht="15" x14ac:dyDescent="0.2">
      <c r="A19" s="72" t="str">
        <f>'005 pr. asignavimai'!M18</f>
        <v>V-005-01-01-01-04</v>
      </c>
      <c r="B19" s="73" t="str">
        <f>'005 pr. asignavimai'!N18</f>
        <v>Išnaikintų invazinės rūšies augalų - Sosnovskio barščių  kiekis (plotas)</v>
      </c>
      <c r="C19" s="72" t="str">
        <f>'005 pr. asignavimai'!O18</f>
        <v>ha</v>
      </c>
      <c r="D19" s="72">
        <f>'005 pr. asignavimai'!P18</f>
        <v>2</v>
      </c>
      <c r="E19" s="72">
        <f>'005 pr. asignavimai'!Q18</f>
        <v>2</v>
      </c>
      <c r="F19" s="91">
        <f>'005 pr. asignavimai'!R18</f>
        <v>2</v>
      </c>
      <c r="G19" s="174"/>
    </row>
    <row r="20" spans="1:7" ht="30" x14ac:dyDescent="0.2">
      <c r="A20" s="72" t="str">
        <f>'005 pr. asignavimai'!M19</f>
        <v>V-005-01-01-01-05</v>
      </c>
      <c r="B20" s="73" t="str">
        <f>'005 pr. asignavimai'!N19</f>
        <v>Surinktas ir sutvarkytas atliekų, kurių turėtojo nustatyti neįmanoma arba kuris neegzistuoja, kiekis</v>
      </c>
      <c r="C20" s="72" t="str">
        <f>'005 pr. asignavimai'!O19</f>
        <v>t.</v>
      </c>
      <c r="D20" s="72">
        <f>'005 pr. asignavimai'!P19</f>
        <v>30</v>
      </c>
      <c r="E20" s="72">
        <f>'005 pr. asignavimai'!Q19</f>
        <v>30</v>
      </c>
      <c r="F20" s="91">
        <f>'005 pr. asignavimai'!R19</f>
        <v>30</v>
      </c>
      <c r="G20" s="174"/>
    </row>
    <row r="21" spans="1:7" ht="15" x14ac:dyDescent="0.2">
      <c r="A21" s="72" t="str">
        <f>'005 pr. asignavimai'!M20</f>
        <v>V-005-01-01-01-06</v>
      </c>
      <c r="B21" s="73" t="str">
        <f>'005 pr. asignavimai'!N20</f>
        <v>Įvykdytų visuomenės švietimo ir mokymo aplinkosaugos klausimais projektų skaičius</v>
      </c>
      <c r="C21" s="72" t="str">
        <f>'005 pr. asignavimai'!O20</f>
        <v>vnt.</v>
      </c>
      <c r="D21" s="72">
        <f>'005 pr. asignavimai'!P20</f>
        <v>5</v>
      </c>
      <c r="E21" s="72">
        <f>'005 pr. asignavimai'!Q20</f>
        <v>5</v>
      </c>
      <c r="F21" s="91">
        <f>'005 pr. asignavimai'!R20</f>
        <v>5</v>
      </c>
      <c r="G21" s="174"/>
    </row>
    <row r="22" spans="1:7" ht="15" x14ac:dyDescent="0.2">
      <c r="A22" s="72" t="str">
        <f>'005 pr. asignavimai'!M21</f>
        <v>V-005-01-01-01-07</v>
      </c>
      <c r="B22" s="73" t="str">
        <f>'005 pr. asignavimai'!N21</f>
        <v>Maudymosi vietų skaičius, kuriuose vykdomi vandens ir smėlio kokybės tyrimai</v>
      </c>
      <c r="C22" s="72" t="str">
        <f>'005 pr. asignavimai'!O21</f>
        <v>vnt.</v>
      </c>
      <c r="D22" s="72">
        <f>'005 pr. asignavimai'!P21</f>
        <v>20</v>
      </c>
      <c r="E22" s="72">
        <f>'005 pr. asignavimai'!Q21</f>
        <v>20</v>
      </c>
      <c r="F22" s="91">
        <f>'005 pr. asignavimai'!R21</f>
        <v>20</v>
      </c>
      <c r="G22" s="174"/>
    </row>
    <row r="23" spans="1:7" ht="15" x14ac:dyDescent="0.2">
      <c r="A23" s="72" t="str">
        <f>'005 pr. asignavimai'!M22</f>
        <v>V-005-01-01-01-08</v>
      </c>
      <c r="B23" s="73" t="str">
        <f>'005 pr. asignavimai'!N22</f>
        <v>Želdinių ekspertizės ir arboristinio įvertinimo parengtų ataskaitų skaičius</v>
      </c>
      <c r="C23" s="72" t="str">
        <f>'005 pr. asignavimai'!O22</f>
        <v>vnt.</v>
      </c>
      <c r="D23" s="72">
        <f>'005 pr. asignavimai'!P22</f>
        <v>5</v>
      </c>
      <c r="E23" s="72">
        <f>'005 pr. asignavimai'!Q22</f>
        <v>5</v>
      </c>
      <c r="F23" s="91">
        <f>'005 pr. asignavimai'!R22</f>
        <v>5</v>
      </c>
      <c r="G23" s="174"/>
    </row>
    <row r="24" spans="1:7" ht="15" x14ac:dyDescent="0.2">
      <c r="A24" s="72" t="str">
        <f>'005 pr. asignavimai'!M23</f>
        <v>V-005-01-01-01-09</v>
      </c>
      <c r="B24" s="73" t="str">
        <f>'005 pr. asignavimai'!N23</f>
        <v>Įveistų naujų želdinių skaičius</v>
      </c>
      <c r="C24" s="72" t="str">
        <f>'005 pr. asignavimai'!O23</f>
        <v>vnt.</v>
      </c>
      <c r="D24" s="72">
        <f>'005 pr. asignavimai'!P23</f>
        <v>50</v>
      </c>
      <c r="E24" s="72">
        <f>'005 pr. asignavimai'!Q23</f>
        <v>50</v>
      </c>
      <c r="F24" s="91">
        <f>'005 pr. asignavimai'!R23</f>
        <v>50</v>
      </c>
      <c r="G24" s="175"/>
    </row>
    <row r="25" spans="1:7" ht="33.75" customHeight="1" x14ac:dyDescent="0.2">
      <c r="A25" s="71" t="s">
        <v>67</v>
      </c>
      <c r="B25" s="185" t="str">
        <f>'005 pr. asignavimai'!D26</f>
        <v>Gamtos objektų, gamtos vertybių įveiklinimas, svarbiausių objektų tvarkymas</v>
      </c>
      <c r="C25" s="185"/>
      <c r="D25" s="185"/>
      <c r="E25" s="185"/>
      <c r="F25" s="185"/>
      <c r="G25" s="177" t="s">
        <v>99</v>
      </c>
    </row>
    <row r="26" spans="1:7" ht="30" x14ac:dyDescent="0.2">
      <c r="A26" s="72" t="str">
        <f>'005 pr. asignavimai'!M26</f>
        <v>P-005-01-01-02-01</v>
      </c>
      <c r="B26" s="73" t="str">
        <f>'005 pr. asignavimai'!N26</f>
        <v>Įvykdytų vertingų teritorijų (gamtos paminklų, piliakalnių, visuomeninės paskirties, rekreacinių teritorijų ir pan.) sutvarkymo ir pritaikymo lankytojams projektų skaičius</v>
      </c>
      <c r="C26" s="72" t="str">
        <f>'005 pr. asignavimai'!O26</f>
        <v>vnt.</v>
      </c>
      <c r="D26" s="72">
        <f>'005 pr. asignavimai'!P26</f>
        <v>2</v>
      </c>
      <c r="E26" s="72">
        <f>'005 pr. asignavimai'!Q26</f>
        <v>2</v>
      </c>
      <c r="F26" s="91">
        <f>'005 pr. asignavimai'!R26</f>
        <v>2</v>
      </c>
      <c r="G26" s="178"/>
    </row>
    <row r="27" spans="1:7" ht="31.5" customHeight="1" x14ac:dyDescent="0.2">
      <c r="A27" s="68" t="s">
        <v>91</v>
      </c>
      <c r="B27" s="183" t="str">
        <f>'005 pr. asignavimai'!C30</f>
        <v xml:space="preserve">Organizuoti komunalinių atliekų, antrinių žaliavų, pavojingų atliekų, žaliųjų ir stambiagabaričių atliekų surinkimą ir tvarkymą </v>
      </c>
      <c r="C27" s="184"/>
      <c r="D27" s="184"/>
      <c r="E27" s="184"/>
      <c r="F27" s="184"/>
      <c r="G27" s="179" t="s">
        <v>100</v>
      </c>
    </row>
    <row r="28" spans="1:7" ht="15" x14ac:dyDescent="0.2">
      <c r="A28" s="74" t="str">
        <f>'005 pr. asignavimai'!M30</f>
        <v>R-005-01-02-01</v>
      </c>
      <c r="B28" s="75" t="str">
        <f>'005 pr. asignavimai'!N30</f>
        <v>Sutvarkytų atliekų dalis</v>
      </c>
      <c r="C28" s="74" t="str">
        <f>'005 pr. asignavimai'!O30</f>
        <v>proc.</v>
      </c>
      <c r="D28" s="74">
        <f>'005 pr. asignavimai'!P30</f>
        <v>100</v>
      </c>
      <c r="E28" s="74">
        <f>'005 pr. asignavimai'!Q30</f>
        <v>100</v>
      </c>
      <c r="F28" s="92">
        <f>'005 pr. asignavimai'!R30</f>
        <v>100</v>
      </c>
      <c r="G28" s="180"/>
    </row>
    <row r="29" spans="1:7" ht="15" x14ac:dyDescent="0.2">
      <c r="A29" s="76" t="s">
        <v>74</v>
      </c>
      <c r="B29" s="169" t="str">
        <f>'005 pr. asignavimai'!D31</f>
        <v>Komunalinių atliekų surinkimui ir tvarkymui</v>
      </c>
      <c r="C29" s="170"/>
      <c r="D29" s="170"/>
      <c r="E29" s="170"/>
      <c r="F29" s="170"/>
      <c r="G29" s="173" t="s">
        <v>43</v>
      </c>
    </row>
    <row r="30" spans="1:7" ht="15" x14ac:dyDescent="0.2">
      <c r="A30" s="72" t="str">
        <f>'005 pr. asignavimai'!M31</f>
        <v>V-005-01-02-01-01</v>
      </c>
      <c r="B30" s="73" t="str">
        <f>'005 pr. asignavimai'!N31</f>
        <v>Surinktas ir sutvarkytas mišrių komunalinių atliekų kiekis</v>
      </c>
      <c r="C30" s="72" t="str">
        <f>'005 pr. asignavimai'!O31</f>
        <v>t</v>
      </c>
      <c r="D30" s="72">
        <f>'005 pr. asignavimai'!P31</f>
        <v>7000</v>
      </c>
      <c r="E30" s="72">
        <f>'005 pr. asignavimai'!Q31</f>
        <v>7000</v>
      </c>
      <c r="F30" s="91">
        <f>'005 pr. asignavimai'!R31</f>
        <v>7000</v>
      </c>
      <c r="G30" s="174"/>
    </row>
    <row r="31" spans="1:7" ht="30" x14ac:dyDescent="0.2">
      <c r="A31" s="72" t="str">
        <f>'005 pr. asignavimai'!M32</f>
        <v>V-005-01-02-01-02 (VB)</v>
      </c>
      <c r="B31" s="73" t="str">
        <f>'005 pr. asignavimai'!N32</f>
        <v>Surinktas ir sutvarkytas naudotų padangų, kurių turėtojo nustatyti neįmanoma arba kuris neegzistuoja, kiekis</v>
      </c>
      <c r="C31" s="72" t="str">
        <f>'005 pr. asignavimai'!O32</f>
        <v>t</v>
      </c>
      <c r="D31" s="72">
        <f>'005 pr. asignavimai'!P32</f>
        <v>40</v>
      </c>
      <c r="E31" s="72">
        <f>'005 pr. asignavimai'!Q32</f>
        <v>40</v>
      </c>
      <c r="F31" s="91">
        <f>'005 pr. asignavimai'!R32</f>
        <v>40</v>
      </c>
      <c r="G31" s="175"/>
    </row>
  </sheetData>
  <mergeCells count="15">
    <mergeCell ref="B29:F29"/>
    <mergeCell ref="B10:C10"/>
    <mergeCell ref="A9:G9"/>
    <mergeCell ref="G29:G31"/>
    <mergeCell ref="G10:G11"/>
    <mergeCell ref="G13:G14"/>
    <mergeCell ref="G15:G24"/>
    <mergeCell ref="G25:G26"/>
    <mergeCell ref="G27:G28"/>
    <mergeCell ref="A10:A11"/>
    <mergeCell ref="B13:F13"/>
    <mergeCell ref="B27:F27"/>
    <mergeCell ref="B15:F15"/>
    <mergeCell ref="B25:F25"/>
    <mergeCell ref="D10:F10"/>
  </mergeCells>
  <phoneticPr fontId="6" type="noConversion"/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</vt:i4>
      </vt:variant>
    </vt:vector>
  </HeadingPairs>
  <TitlesOfParts>
    <vt:vector size="3" baseType="lpstr">
      <vt:lpstr>005 pr. asignavimai</vt:lpstr>
      <vt:lpstr>005 pr.vert.krit.suvestinė</vt:lpstr>
      <vt:lpstr>'005 pr. asignavimai'!Print_Area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2022-01-19T08:54:22Z</dcterms:created>
  <dcterms:modified xsi:type="dcterms:W3CDTF">2024-01-19T12:41:29Z</dcterms:modified>
</cp:coreProperties>
</file>