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3" l="1"/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H59" i="3" s="1"/>
  <c r="G23" i="3"/>
  <c r="K20" i="3"/>
  <c r="J20" i="3"/>
  <c r="I20" i="3"/>
  <c r="H20" i="3"/>
  <c r="G20" i="3"/>
  <c r="T31" i="3" l="1"/>
  <c r="T23" i="3"/>
  <c r="S20" i="3"/>
  <c r="S34" i="3"/>
  <c r="S23" i="3"/>
  <c r="S37" i="3"/>
  <c r="S27" i="3"/>
  <c r="S40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<sst xmlns="http://schemas.openxmlformats.org/spreadsheetml/2006/main" count="273" uniqueCount="125">
  <si>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</si>
  <si>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</si>
  <si>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</si>
  <si>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</si>
  <si>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</si>
  <si>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</si>
  <si>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</si>
  <si>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</si>
  <si>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</si>
  <si>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</si>
  <si>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</si>
  <si>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</si>
  <si>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</si>
  <si>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</si>
  <si>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</si>
  <si>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</si>
  <si>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</si>
  <si>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</si>
  <si>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</si>
  <si>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</si>
  <si>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</si>
  <si>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</si>
  <si>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</si>
  <si>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</si>
  <si>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</si>
  <si>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</si>
  <si>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</si>
  <si>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</si>
  <si>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</si>
  <si>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</si>
  <si>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</si>
  <si>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</si>
  <si>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</si>
  <si>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</si>
  <si>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</si>
  <si>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</si>
  <si>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</si>
  <si>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</si>
  <si>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</si>
  <si>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</si>
  <si>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</si>
  <si>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</si>
  <si>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</si>
  <si>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</si>
  <si>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</si>
  <si>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</si>
  <si>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</si>
  <si>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</si>
  <si>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</si>
  <si>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</si>
  <si>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</si>
  <si>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</si>
  <si>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</si>
  <si>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</si>
  <si>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</si>
  <si>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</si>
  <si>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</si>
  <si>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</si>
  <si>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</si>
  <si>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</si>
  <si>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</si>
  <si>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</si>
  <si>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</si>
  <si>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</si>
  <si>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</si>
  <si>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</si>
  <si>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</si>
  <si>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</si>
  <si>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</si>
  <si>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</si>
  <si>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</si>
  <si>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</si>
  <si>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</si>
  <si>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</si>
  <si>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</si>
  <si>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</si>
  <si>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</si>
  <si>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</si>
  <si>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</si>
  <si>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</si>
  <si>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</si>
  <si>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</si>
  <si>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</si>
  <si>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</si>
  <si>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</si>
  <si>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</si>
  <si>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</si>
  <si>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</si>
  <si>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</si>
  <si>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</si>
  <si>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</si>
  <si>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</si>
  <si>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</si>
  <si>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</si>
  <si>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</si>
  <si>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</si>
  <si>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</si>
  <si>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</si>
  <si>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</si>
  <si>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</si>
  <si>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</si>
  <si>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</si>
  <si>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</si>
  <si>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</si>
  <si>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</si>
  <si>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</si>
  <si>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</si>
  <si>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Plungės rajono savivaldybės</t>
  </si>
  <si>
    <t xml:space="preserve">sprendimu Nr.T1 - 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</si>
  <si>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</si>
  <si>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</si>
  <si>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</si>
  <si>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</si>
  <si>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</si>
  <si>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</si>
  <si>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</si>
  <si>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 xml:space="preserve">tarybos 2024 m. vasario 8 d. 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</si>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</sst>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8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5" fillId="0" borderId="6" xfId="0" applyFont="1" applyBorder="1" applyAlignment="1">
      <alignment horizontal="center" wrapText="1"/>
    </xf>
    <xf numFmtId="166" fontId="18" fillId="12" borderId="6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abSelected="1" zoomScaleNormal="100" workbookViewId="0">
      <pane ySplit="11" topLeftCell="A16" activePane="bottomLeft" state="frozen"/>
      <selection pane="bottomLeft" activeCell="G24" sqref="G24:K24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hidden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109</v>
      </c>
    </row>
    <row r="2" spans="1:19" x14ac:dyDescent="0.2">
      <c r="L2" s="115"/>
      <c r="N2" s="116" t="s">
        <v>107</v>
      </c>
    </row>
    <row r="3" spans="1:19" x14ac:dyDescent="0.2">
      <c r="L3" s="115"/>
      <c r="N3" s="116" t="s">
        <v>116</v>
      </c>
    </row>
    <row r="4" spans="1:19" x14ac:dyDescent="0.2">
      <c r="L4" s="115"/>
      <c r="N4" s="116" t="s">
        <v>108</v>
      </c>
    </row>
    <row r="5" spans="1:19" x14ac:dyDescent="0.2">
      <c r="J5" s="113" t="s">
        <v>121</v>
      </c>
      <c r="L5" s="113"/>
      <c r="N5" s="117" t="s">
        <v>119</v>
      </c>
    </row>
    <row r="6" spans="1:19" x14ac:dyDescent="0.2">
      <c r="J6" s="113" t="s">
        <v>122</v>
      </c>
      <c r="L6" s="113"/>
      <c r="N6" s="117" t="s">
        <v>117</v>
      </c>
    </row>
    <row r="7" spans="1:19" x14ac:dyDescent="0.2">
      <c r="J7" s="113" t="s">
        <v>123</v>
      </c>
      <c r="L7" s="113"/>
      <c r="N7" s="117" t="s">
        <v>124</v>
      </c>
    </row>
    <row r="8" spans="1:19" x14ac:dyDescent="0.2">
      <c r="J8" s="89"/>
      <c r="K8" s="89"/>
      <c r="L8" s="89"/>
    </row>
    <row r="9" spans="1:19" ht="36.75" customHeight="1" x14ac:dyDescent="0.2">
      <c r="A9" s="173" t="s">
        <v>110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75"/>
    </row>
    <row r="10" spans="1:19" ht="28.5" customHeight="1" x14ac:dyDescent="0.2">
      <c r="A10" s="171" t="s">
        <v>12</v>
      </c>
      <c r="B10" s="171" t="s">
        <v>94</v>
      </c>
      <c r="C10" s="171" t="s">
        <v>13</v>
      </c>
      <c r="D10" s="171" t="s">
        <v>14</v>
      </c>
      <c r="E10" s="171" t="s">
        <v>6</v>
      </c>
      <c r="F10" s="171" t="s">
        <v>95</v>
      </c>
      <c r="G10" s="171" t="s">
        <v>112</v>
      </c>
      <c r="H10" s="171" t="s">
        <v>96</v>
      </c>
      <c r="I10" s="172" t="s">
        <v>111</v>
      </c>
      <c r="J10" s="171" t="s">
        <v>113</v>
      </c>
      <c r="K10" s="171" t="s">
        <v>114</v>
      </c>
      <c r="L10" s="171" t="s">
        <v>97</v>
      </c>
      <c r="M10" s="170" t="s">
        <v>10</v>
      </c>
      <c r="N10" s="170" t="s">
        <v>98</v>
      </c>
      <c r="O10" s="170"/>
      <c r="P10" s="170" t="s">
        <v>99</v>
      </c>
      <c r="Q10" s="170"/>
      <c r="R10" s="170"/>
      <c r="S10" s="174" t="s">
        <v>115</v>
      </c>
    </row>
    <row r="11" spans="1:19" ht="43.5" customHeight="1" x14ac:dyDescent="0.2">
      <c r="A11" s="171"/>
      <c r="B11" s="171"/>
      <c r="C11" s="171"/>
      <c r="D11" s="171"/>
      <c r="E11" s="171"/>
      <c r="F11" s="171"/>
      <c r="G11" s="171"/>
      <c r="H11" s="171"/>
      <c r="I11" s="172"/>
      <c r="J11" s="171"/>
      <c r="K11" s="171"/>
      <c r="L11" s="171"/>
      <c r="M11" s="170"/>
      <c r="N11" s="28" t="s">
        <v>1</v>
      </c>
      <c r="O11" s="28" t="s">
        <v>15</v>
      </c>
      <c r="P11" s="88">
        <v>2023</v>
      </c>
      <c r="Q11" s="88">
        <v>2024</v>
      </c>
      <c r="R11" s="88">
        <v>2025</v>
      </c>
      <c r="S11" s="174"/>
    </row>
    <row r="12" spans="1:19" x14ac:dyDescent="0.2">
      <c r="A12" s="78">
        <v>1</v>
      </c>
      <c r="B12" s="78">
        <v>2</v>
      </c>
      <c r="C12" s="78">
        <v>3</v>
      </c>
      <c r="D12" s="78">
        <v>4</v>
      </c>
      <c r="E12" s="78">
        <v>5</v>
      </c>
      <c r="F12" s="78">
        <v>6</v>
      </c>
      <c r="G12" s="78">
        <v>7</v>
      </c>
      <c r="H12" s="78">
        <v>8</v>
      </c>
      <c r="I12" s="94">
        <v>9</v>
      </c>
      <c r="J12" s="78">
        <v>10</v>
      </c>
      <c r="K12" s="78">
        <v>11</v>
      </c>
      <c r="L12" s="78">
        <v>12</v>
      </c>
      <c r="M12" s="88"/>
      <c r="N12" s="28"/>
      <c r="O12" s="28"/>
      <c r="P12" s="88"/>
      <c r="Q12" s="88"/>
      <c r="R12" s="88"/>
      <c r="S12" s="79">
        <v>13</v>
      </c>
    </row>
    <row r="13" spans="1:19" ht="18" customHeight="1" x14ac:dyDescent="0.2">
      <c r="A13" s="29" t="s">
        <v>0</v>
      </c>
      <c r="B13" s="168" t="s">
        <v>45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9"/>
      <c r="S13" s="76"/>
    </row>
    <row r="14" spans="1:19" ht="11.25" customHeight="1" x14ac:dyDescent="0.2">
      <c r="A14" s="155" t="s">
        <v>0</v>
      </c>
      <c r="B14" s="157" t="s">
        <v>0</v>
      </c>
      <c r="C14" s="160" t="s">
        <v>46</v>
      </c>
      <c r="D14" s="160"/>
      <c r="E14" s="160"/>
      <c r="F14" s="166" t="s">
        <v>28</v>
      </c>
      <c r="G14" s="30"/>
      <c r="H14" s="30"/>
      <c r="I14" s="95"/>
      <c r="J14" s="30"/>
      <c r="K14" s="30"/>
      <c r="L14" s="133" t="s">
        <v>91</v>
      </c>
      <c r="M14" s="31" t="s">
        <v>50</v>
      </c>
      <c r="N14" s="43" t="s">
        <v>54</v>
      </c>
      <c r="O14" s="44" t="s">
        <v>17</v>
      </c>
      <c r="P14" s="44">
        <v>10</v>
      </c>
      <c r="Q14" s="44">
        <v>12</v>
      </c>
      <c r="R14" s="44">
        <v>15</v>
      </c>
      <c r="S14" s="76"/>
    </row>
    <row r="15" spans="1:19" ht="24.75" customHeight="1" x14ac:dyDescent="0.2">
      <c r="A15" s="156"/>
      <c r="B15" s="158"/>
      <c r="C15" s="161"/>
      <c r="D15" s="161"/>
      <c r="E15" s="161"/>
      <c r="F15" s="166"/>
      <c r="G15" s="90"/>
      <c r="H15" s="90"/>
      <c r="I15" s="96"/>
      <c r="J15" s="90"/>
      <c r="K15" s="90"/>
      <c r="L15" s="134"/>
      <c r="M15" s="31" t="s">
        <v>51</v>
      </c>
      <c r="N15" s="31" t="s">
        <v>55</v>
      </c>
      <c r="O15" s="32" t="s">
        <v>17</v>
      </c>
      <c r="P15" s="44">
        <v>100</v>
      </c>
      <c r="Q15" s="44">
        <v>100</v>
      </c>
      <c r="R15" s="44">
        <v>100</v>
      </c>
      <c r="S15" s="76"/>
    </row>
    <row r="16" spans="1:19" ht="30" customHeight="1" x14ac:dyDescent="0.2">
      <c r="A16" s="156"/>
      <c r="B16" s="158"/>
      <c r="C16" s="161"/>
      <c r="D16" s="161"/>
      <c r="E16" s="161"/>
      <c r="F16" s="166"/>
      <c r="G16" s="90"/>
      <c r="H16" s="90"/>
      <c r="I16" s="96"/>
      <c r="J16" s="90"/>
      <c r="K16" s="90"/>
      <c r="L16" s="134"/>
      <c r="M16" s="31" t="s">
        <v>52</v>
      </c>
      <c r="N16" s="31" t="s">
        <v>75</v>
      </c>
      <c r="O16" s="32" t="s">
        <v>17</v>
      </c>
      <c r="P16" s="91">
        <v>9.6</v>
      </c>
      <c r="Q16" s="91">
        <v>9.65</v>
      </c>
      <c r="R16" s="91">
        <v>9.6999999999999993</v>
      </c>
      <c r="S16" s="76"/>
    </row>
    <row r="17" spans="1:20" ht="24.75" customHeight="1" x14ac:dyDescent="0.2">
      <c r="A17" s="156"/>
      <c r="B17" s="159"/>
      <c r="C17" s="162"/>
      <c r="D17" s="162"/>
      <c r="E17" s="162"/>
      <c r="F17" s="166"/>
      <c r="G17" s="33"/>
      <c r="H17" s="33"/>
      <c r="I17" s="97"/>
      <c r="J17" s="33"/>
      <c r="K17" s="33"/>
      <c r="L17" s="135"/>
      <c r="M17" s="31" t="s">
        <v>74</v>
      </c>
      <c r="N17" s="31" t="s">
        <v>53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25.5" x14ac:dyDescent="0.2">
      <c r="A18" s="156"/>
      <c r="B18" s="140" t="s">
        <v>0</v>
      </c>
      <c r="C18" s="67" t="s">
        <v>0</v>
      </c>
      <c r="D18" s="142" t="s">
        <v>47</v>
      </c>
      <c r="E18" s="143"/>
      <c r="F18" s="59" t="s">
        <v>36</v>
      </c>
      <c r="G18" s="138"/>
      <c r="H18" s="139"/>
      <c r="I18" s="139"/>
      <c r="J18" s="139"/>
      <c r="K18" s="139"/>
      <c r="L18" s="36" t="s">
        <v>34</v>
      </c>
      <c r="M18" s="45" t="s">
        <v>49</v>
      </c>
      <c r="N18" s="45" t="s">
        <v>56</v>
      </c>
      <c r="O18" s="57" t="s">
        <v>18</v>
      </c>
      <c r="P18" s="92">
        <v>5</v>
      </c>
      <c r="Q18" s="92">
        <v>7</v>
      </c>
      <c r="R18" s="92">
        <v>10</v>
      </c>
      <c r="S18" s="76"/>
    </row>
    <row r="19" spans="1:20" ht="15" customHeight="1" x14ac:dyDescent="0.2">
      <c r="A19" s="156"/>
      <c r="B19" s="141"/>
      <c r="C19" s="147" t="s">
        <v>0</v>
      </c>
      <c r="D19" s="34">
        <v>188714469</v>
      </c>
      <c r="E19" s="34" t="s">
        <v>20</v>
      </c>
      <c r="F19" s="35" t="s">
        <v>34</v>
      </c>
      <c r="G19" s="8">
        <v>383.8</v>
      </c>
      <c r="H19" s="8"/>
      <c r="I19" s="98">
        <v>306.2</v>
      </c>
      <c r="J19" s="8">
        <v>255.36</v>
      </c>
      <c r="K19" s="8">
        <v>267.52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56"/>
      <c r="B20" s="141"/>
      <c r="C20" s="147"/>
      <c r="D20" s="148" t="s">
        <v>38</v>
      </c>
      <c r="E20" s="149"/>
      <c r="F20" s="150"/>
      <c r="G20" s="37">
        <f>SUM(G19)</f>
        <v>383.8</v>
      </c>
      <c r="H20" s="37">
        <f t="shared" ref="H20:K20" si="0">SUM(H19)</f>
        <v>0</v>
      </c>
      <c r="I20" s="99">
        <f t="shared" si="0"/>
        <v>306.2</v>
      </c>
      <c r="J20" s="37">
        <f t="shared" si="0"/>
        <v>255.36</v>
      </c>
      <c r="K20" s="37">
        <f t="shared" si="0"/>
        <v>267.52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7">
        <f>(I20-G20)/G20</f>
        <v>-0.20218863991662331</v>
      </c>
    </row>
    <row r="21" spans="1:20" ht="25.5" x14ac:dyDescent="0.2">
      <c r="A21" s="156"/>
      <c r="B21" s="141"/>
      <c r="C21" s="69" t="s">
        <v>16</v>
      </c>
      <c r="D21" s="136" t="s">
        <v>48</v>
      </c>
      <c r="E21" s="137"/>
      <c r="F21" s="58" t="s">
        <v>37</v>
      </c>
      <c r="G21" s="138"/>
      <c r="H21" s="139"/>
      <c r="I21" s="139"/>
      <c r="J21" s="139"/>
      <c r="K21" s="139"/>
      <c r="L21" s="60" t="s">
        <v>87</v>
      </c>
      <c r="M21" s="45" t="s">
        <v>58</v>
      </c>
      <c r="N21" s="45" t="s">
        <v>57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56"/>
      <c r="B22" s="141"/>
      <c r="C22" s="144" t="s">
        <v>16</v>
      </c>
      <c r="D22" s="34">
        <v>188714469</v>
      </c>
      <c r="E22" s="34" t="s">
        <v>20</v>
      </c>
      <c r="F22" s="35" t="s">
        <v>34</v>
      </c>
      <c r="G22" s="8">
        <v>185</v>
      </c>
      <c r="H22" s="8"/>
      <c r="I22" s="98">
        <v>402</v>
      </c>
      <c r="J22" s="8">
        <v>441</v>
      </c>
      <c r="K22" s="8">
        <v>462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56"/>
      <c r="B23" s="141"/>
      <c r="C23" s="145"/>
      <c r="D23" s="146" t="s">
        <v>38</v>
      </c>
      <c r="E23" s="146"/>
      <c r="F23" s="146"/>
      <c r="G23" s="37">
        <f>SUM(G22)</f>
        <v>185</v>
      </c>
      <c r="H23" s="37">
        <f t="shared" ref="H23:K23" si="1">SUM(H22)</f>
        <v>0</v>
      </c>
      <c r="I23" s="99">
        <f t="shared" si="1"/>
        <v>402</v>
      </c>
      <c r="J23" s="37">
        <f t="shared" si="1"/>
        <v>441</v>
      </c>
      <c r="K23" s="37">
        <f t="shared" si="1"/>
        <v>462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7">
        <f>(I23-G23)/G23</f>
        <v>1.172972972972973</v>
      </c>
      <c r="T23" s="87">
        <f>((I23+I20)-(G23+G20))/(G23+G20)</f>
        <v>0.2450773558368497</v>
      </c>
    </row>
    <row r="24" spans="1:20" ht="60" customHeight="1" x14ac:dyDescent="0.2">
      <c r="A24" s="156"/>
      <c r="B24" s="141"/>
      <c r="C24" s="69" t="s">
        <v>59</v>
      </c>
      <c r="D24" s="142" t="s">
        <v>61</v>
      </c>
      <c r="E24" s="143"/>
      <c r="F24" s="59" t="s">
        <v>36</v>
      </c>
      <c r="G24" s="138"/>
      <c r="H24" s="139"/>
      <c r="I24" s="139"/>
      <c r="J24" s="139"/>
      <c r="K24" s="139"/>
      <c r="L24" s="60" t="s">
        <v>34</v>
      </c>
      <c r="M24" s="45" t="s">
        <v>64</v>
      </c>
      <c r="N24" s="70" t="s">
        <v>62</v>
      </c>
      <c r="O24" s="57" t="s">
        <v>63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56"/>
      <c r="B25" s="141"/>
      <c r="C25" s="147" t="s">
        <v>59</v>
      </c>
      <c r="D25" s="34">
        <v>188714469</v>
      </c>
      <c r="E25" s="34" t="s">
        <v>20</v>
      </c>
      <c r="F25" s="35" t="s">
        <v>34</v>
      </c>
      <c r="G25" s="8">
        <v>139.19999999999999</v>
      </c>
      <c r="H25" s="8"/>
      <c r="I25" s="188">
        <v>120</v>
      </c>
      <c r="J25" s="8">
        <v>105</v>
      </c>
      <c r="K25" s="8">
        <v>110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56"/>
      <c r="B26" s="141"/>
      <c r="C26" s="147"/>
      <c r="D26" s="34">
        <v>188714469</v>
      </c>
      <c r="E26" s="34" t="s">
        <v>22</v>
      </c>
      <c r="F26" s="35" t="s">
        <v>34</v>
      </c>
      <c r="G26" s="8">
        <v>1107.3</v>
      </c>
      <c r="H26" s="8"/>
      <c r="I26" s="98"/>
      <c r="J26" s="8">
        <v>1260</v>
      </c>
      <c r="K26" s="8">
        <v>1320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56"/>
      <c r="B27" s="141"/>
      <c r="C27" s="147"/>
      <c r="D27" s="148" t="s">
        <v>38</v>
      </c>
      <c r="E27" s="149"/>
      <c r="F27" s="150"/>
      <c r="G27" s="37">
        <f>SUM(G25:G26)</f>
        <v>1246.5</v>
      </c>
      <c r="H27" s="37">
        <f t="shared" ref="H27:K27" si="2">SUM(H25:H26)</f>
        <v>0</v>
      </c>
      <c r="I27" s="99">
        <f t="shared" si="2"/>
        <v>120</v>
      </c>
      <c r="J27" s="37">
        <f t="shared" si="2"/>
        <v>1365</v>
      </c>
      <c r="K27" s="37">
        <f t="shared" si="2"/>
        <v>1430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7">
        <f>(I27-G27)/G27</f>
        <v>-0.90373044524669077</v>
      </c>
    </row>
    <row r="28" spans="1:20" ht="61.5" customHeight="1" x14ac:dyDescent="0.2">
      <c r="A28" s="156"/>
      <c r="B28" s="141"/>
      <c r="C28" s="69" t="s">
        <v>60</v>
      </c>
      <c r="D28" s="142" t="s">
        <v>76</v>
      </c>
      <c r="E28" s="143"/>
      <c r="F28" s="58" t="s">
        <v>37</v>
      </c>
      <c r="G28" s="138"/>
      <c r="H28" s="139"/>
      <c r="I28" s="139"/>
      <c r="J28" s="139"/>
      <c r="K28" s="139"/>
      <c r="L28" s="72" t="s">
        <v>88</v>
      </c>
      <c r="M28" s="45" t="s">
        <v>78</v>
      </c>
      <c r="N28" s="70" t="s">
        <v>65</v>
      </c>
      <c r="O28" s="57" t="s">
        <v>63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56"/>
      <c r="B29" s="141"/>
      <c r="C29" s="144" t="s">
        <v>60</v>
      </c>
      <c r="D29" s="34">
        <v>188714469</v>
      </c>
      <c r="E29" s="34" t="s">
        <v>20</v>
      </c>
      <c r="F29" s="35" t="s">
        <v>34</v>
      </c>
      <c r="G29" s="8">
        <v>254.9</v>
      </c>
      <c r="H29" s="8">
        <v>0</v>
      </c>
      <c r="I29" s="98">
        <v>125</v>
      </c>
      <c r="J29" s="8">
        <v>105</v>
      </c>
      <c r="K29" s="8">
        <v>110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56"/>
      <c r="B30" s="141"/>
      <c r="C30" s="167"/>
      <c r="D30" s="34">
        <v>188714469</v>
      </c>
      <c r="E30" s="34" t="s">
        <v>22</v>
      </c>
      <c r="F30" s="35" t="s">
        <v>34</v>
      </c>
      <c r="G30" s="8">
        <v>1337.3</v>
      </c>
      <c r="H30" s="8">
        <v>1300</v>
      </c>
      <c r="I30" s="98"/>
      <c r="J30" s="8">
        <v>1260</v>
      </c>
      <c r="K30" s="8">
        <v>1320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56"/>
      <c r="B31" s="141"/>
      <c r="C31" s="145"/>
      <c r="D31" s="146" t="s">
        <v>38</v>
      </c>
      <c r="E31" s="146"/>
      <c r="F31" s="146"/>
      <c r="G31" s="37">
        <f>SUM(G29:G30)</f>
        <v>1592.2</v>
      </c>
      <c r="H31" s="37">
        <f t="shared" ref="H31:K31" si="3">SUM(H29:H30)</f>
        <v>1300</v>
      </c>
      <c r="I31" s="99">
        <f t="shared" si="3"/>
        <v>125</v>
      </c>
      <c r="J31" s="37">
        <f t="shared" si="3"/>
        <v>1365</v>
      </c>
      <c r="K31" s="37">
        <f t="shared" si="3"/>
        <v>1430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>
        <f>(I31-G31)/G31</f>
        <v>-0.92149227483984419</v>
      </c>
      <c r="T31" s="87">
        <f>((I31+I27)-(G31+G27))/(G31+G27)</f>
        <v>-0.91369288758938949</v>
      </c>
    </row>
    <row r="32" spans="1:20" ht="44.25" customHeight="1" x14ac:dyDescent="0.2">
      <c r="A32" s="156"/>
      <c r="B32" s="141"/>
      <c r="C32" s="69" t="s">
        <v>66</v>
      </c>
      <c r="D32" s="142" t="s">
        <v>68</v>
      </c>
      <c r="E32" s="143"/>
      <c r="F32" s="59" t="s">
        <v>36</v>
      </c>
      <c r="G32" s="138"/>
      <c r="H32" s="139"/>
      <c r="I32" s="139"/>
      <c r="J32" s="139"/>
      <c r="K32" s="139"/>
      <c r="L32" s="60" t="s">
        <v>34</v>
      </c>
      <c r="M32" s="45" t="s">
        <v>70</v>
      </c>
      <c r="N32" s="70" t="s">
        <v>71</v>
      </c>
      <c r="O32" s="57" t="s">
        <v>63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56"/>
      <c r="B33" s="141"/>
      <c r="C33" s="147" t="s">
        <v>66</v>
      </c>
      <c r="D33" s="34">
        <v>188714469</v>
      </c>
      <c r="E33" s="34" t="s">
        <v>20</v>
      </c>
      <c r="F33" s="35" t="s">
        <v>34</v>
      </c>
      <c r="G33" s="8">
        <v>65</v>
      </c>
      <c r="H33" s="8"/>
      <c r="I33" s="98">
        <v>50</v>
      </c>
      <c r="J33" s="8">
        <v>52.5</v>
      </c>
      <c r="K33" s="8">
        <v>55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56"/>
      <c r="B34" s="141"/>
      <c r="C34" s="147"/>
      <c r="D34" s="148" t="s">
        <v>38</v>
      </c>
      <c r="E34" s="149"/>
      <c r="F34" s="150"/>
      <c r="G34" s="37">
        <f>SUM(G33:G33)</f>
        <v>65</v>
      </c>
      <c r="H34" s="37">
        <f>SUM(H33:H33)</f>
        <v>0</v>
      </c>
      <c r="I34" s="99">
        <f>SUM(I33:I33)</f>
        <v>50</v>
      </c>
      <c r="J34" s="37">
        <f>SUM(J33:J33)</f>
        <v>52.5</v>
      </c>
      <c r="K34" s="37">
        <f>SUM(K33:K33)</f>
        <v>55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7">
        <f>(I34-G34)/G34</f>
        <v>-0.23076923076923078</v>
      </c>
    </row>
    <row r="35" spans="1:19" ht="33.75" customHeight="1" x14ac:dyDescent="0.2">
      <c r="A35" s="156"/>
      <c r="B35" s="141"/>
      <c r="C35" s="69" t="s">
        <v>67</v>
      </c>
      <c r="D35" s="142" t="s">
        <v>69</v>
      </c>
      <c r="E35" s="143"/>
      <c r="F35" s="58" t="s">
        <v>36</v>
      </c>
      <c r="G35" s="138"/>
      <c r="H35" s="139"/>
      <c r="I35" s="139"/>
      <c r="J35" s="139"/>
      <c r="K35" s="139"/>
      <c r="L35" s="60" t="s">
        <v>34</v>
      </c>
      <c r="M35" s="45" t="s">
        <v>92</v>
      </c>
      <c r="N35" s="45" t="s">
        <v>72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56"/>
      <c r="B36" s="141"/>
      <c r="C36" s="144" t="s">
        <v>67</v>
      </c>
      <c r="D36" s="34">
        <v>188714469</v>
      </c>
      <c r="E36" s="34" t="s">
        <v>24</v>
      </c>
      <c r="F36" s="35" t="s">
        <v>34</v>
      </c>
      <c r="G36" s="8">
        <v>200</v>
      </c>
      <c r="H36" s="8"/>
      <c r="I36" s="98">
        <f>200+123.1</f>
        <v>323.10000000000002</v>
      </c>
      <c r="J36" s="8">
        <v>210</v>
      </c>
      <c r="K36" s="8">
        <v>220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56"/>
      <c r="B37" s="141"/>
      <c r="C37" s="145"/>
      <c r="D37" s="146" t="s">
        <v>38</v>
      </c>
      <c r="E37" s="146"/>
      <c r="F37" s="146"/>
      <c r="G37" s="37">
        <f t="shared" ref="G37:K37" si="4">SUM(G36:G36)</f>
        <v>200</v>
      </c>
      <c r="H37" s="37">
        <f t="shared" si="4"/>
        <v>0</v>
      </c>
      <c r="I37" s="99">
        <f t="shared" si="4"/>
        <v>323.10000000000002</v>
      </c>
      <c r="J37" s="37">
        <f t="shared" si="4"/>
        <v>210</v>
      </c>
      <c r="K37" s="37">
        <f t="shared" si="4"/>
        <v>220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7">
        <f>(I37-G37)/G37</f>
        <v>0.61550000000000016</v>
      </c>
    </row>
    <row r="38" spans="1:19" ht="31.5" customHeight="1" x14ac:dyDescent="0.2">
      <c r="A38" s="156"/>
      <c r="B38" s="141"/>
      <c r="C38" s="69" t="s">
        <v>73</v>
      </c>
      <c r="D38" s="136" t="s">
        <v>77</v>
      </c>
      <c r="E38" s="137"/>
      <c r="F38" s="58" t="s">
        <v>37</v>
      </c>
      <c r="G38" s="138"/>
      <c r="H38" s="139"/>
      <c r="I38" s="139"/>
      <c r="J38" s="139"/>
      <c r="K38" s="139"/>
      <c r="L38" s="60" t="s">
        <v>90</v>
      </c>
      <c r="M38" s="45" t="s">
        <v>89</v>
      </c>
      <c r="N38" s="57" t="s">
        <v>106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56"/>
      <c r="B39" s="141"/>
      <c r="C39" s="144" t="s">
        <v>73</v>
      </c>
      <c r="D39" s="34">
        <v>188714469</v>
      </c>
      <c r="E39" s="34" t="s">
        <v>20</v>
      </c>
      <c r="F39" s="35" t="s">
        <v>34</v>
      </c>
      <c r="G39" s="8">
        <v>74.7</v>
      </c>
      <c r="H39" s="8"/>
      <c r="I39" s="98">
        <v>130</v>
      </c>
      <c r="J39" s="8">
        <v>136.5</v>
      </c>
      <c r="K39" s="8">
        <v>143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56"/>
      <c r="B40" s="141"/>
      <c r="C40" s="145"/>
      <c r="D40" s="146" t="s">
        <v>38</v>
      </c>
      <c r="E40" s="146"/>
      <c r="F40" s="146"/>
      <c r="G40" s="37">
        <f t="shared" ref="G40:K40" si="5">SUM(G39:G39)</f>
        <v>74.7</v>
      </c>
      <c r="H40" s="37">
        <f t="shared" si="5"/>
        <v>0</v>
      </c>
      <c r="I40" s="99">
        <f t="shared" si="5"/>
        <v>130</v>
      </c>
      <c r="J40" s="37">
        <f t="shared" si="5"/>
        <v>136.5</v>
      </c>
      <c r="K40" s="37">
        <f t="shared" si="5"/>
        <v>143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7">
        <f>(I40-G40)/G40</f>
        <v>0.74029451137884861</v>
      </c>
    </row>
    <row r="41" spans="1:19" ht="12.75" customHeight="1" x14ac:dyDescent="0.2">
      <c r="A41" s="156"/>
      <c r="B41" s="39" t="s">
        <v>0</v>
      </c>
      <c r="C41" s="163" t="s">
        <v>2</v>
      </c>
      <c r="D41" s="164"/>
      <c r="E41" s="164"/>
      <c r="F41" s="165"/>
      <c r="G41" s="40">
        <f>G20+G23+G27+G31+G34+G37+G40</f>
        <v>3747.2</v>
      </c>
      <c r="H41" s="40">
        <f>H20+H23+H27+H31+H34+H37+H40</f>
        <v>1300</v>
      </c>
      <c r="I41" s="100">
        <f>I20+I23+I27+I31+I34+I37+I40</f>
        <v>1456.3000000000002</v>
      </c>
      <c r="J41" s="40">
        <f>J20+J23+J27+J31+J34+J37+J40</f>
        <v>3825.36</v>
      </c>
      <c r="K41" s="40">
        <f>K20+K23+K27+K31+K34+K37+K40</f>
        <v>4007.52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53" t="s">
        <v>11</v>
      </c>
      <c r="C42" s="154"/>
      <c r="D42" s="154"/>
      <c r="E42" s="154"/>
      <c r="F42" s="154"/>
      <c r="G42" s="47">
        <f>G41</f>
        <v>3747.2</v>
      </c>
      <c r="H42" s="47">
        <f t="shared" ref="H42:K42" si="6">H41</f>
        <v>1300</v>
      </c>
      <c r="I42" s="101">
        <f t="shared" si="6"/>
        <v>1456.3000000000002</v>
      </c>
      <c r="J42" s="47">
        <f t="shared" si="6"/>
        <v>3825.36</v>
      </c>
      <c r="K42" s="47">
        <f t="shared" si="6"/>
        <v>4007.52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51" t="s">
        <v>3</v>
      </c>
      <c r="B43" s="152"/>
      <c r="C43" s="152"/>
      <c r="D43" s="152"/>
      <c r="E43" s="152"/>
      <c r="F43" s="152"/>
      <c r="G43" s="50">
        <f>G42</f>
        <v>3747.2</v>
      </c>
      <c r="H43" s="50">
        <f t="shared" ref="H43:K43" si="7">H42</f>
        <v>1300</v>
      </c>
      <c r="I43" s="102">
        <f t="shared" si="7"/>
        <v>1456.3000000000002</v>
      </c>
      <c r="J43" s="50">
        <f t="shared" si="7"/>
        <v>3825.36</v>
      </c>
      <c r="K43" s="50">
        <f t="shared" si="7"/>
        <v>4007.52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42</v>
      </c>
    </row>
    <row r="45" spans="1:19" x14ac:dyDescent="0.2">
      <c r="A45" s="52" t="s">
        <v>44</v>
      </c>
    </row>
    <row r="46" spans="1:19" x14ac:dyDescent="0.2">
      <c r="A46" s="52" t="s">
        <v>43</v>
      </c>
    </row>
    <row r="47" spans="1:19" ht="13.5" thickBot="1" x14ac:dyDescent="0.25">
      <c r="A47" s="118" t="s">
        <v>5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</row>
    <row r="48" spans="1:19" ht="25.5" x14ac:dyDescent="0.2">
      <c r="A48" s="123" t="s">
        <v>6</v>
      </c>
      <c r="B48" s="124"/>
      <c r="C48" s="124"/>
      <c r="D48" s="9" t="s">
        <v>19</v>
      </c>
      <c r="E48" s="122" t="s">
        <v>20</v>
      </c>
      <c r="F48" s="122"/>
      <c r="G48" s="11">
        <f>G19+G22+G25+G29+G33+G39</f>
        <v>1102.6000000000001</v>
      </c>
      <c r="H48" s="11">
        <f>H19+H22+H25+H29+H33+H39</f>
        <v>0</v>
      </c>
      <c r="I48" s="103">
        <f>I19+I22+I25+I29+I33+I39</f>
        <v>1133.2</v>
      </c>
      <c r="J48" s="11">
        <f>J19+J22+J25+J29+J33+J39</f>
        <v>1095.3600000000001</v>
      </c>
      <c r="K48" s="12">
        <f>K19+K22+K25+K29+K33+K39</f>
        <v>1147.52</v>
      </c>
    </row>
    <row r="49" spans="1:11" ht="51" hidden="1" x14ac:dyDescent="0.2">
      <c r="A49" s="125"/>
      <c r="B49" s="126"/>
      <c r="C49" s="126"/>
      <c r="D49" s="10" t="s">
        <v>39</v>
      </c>
      <c r="E49" s="121" t="s">
        <v>21</v>
      </c>
      <c r="F49" s="121"/>
      <c r="G49" s="14"/>
      <c r="H49" s="15"/>
      <c r="I49" s="104"/>
      <c r="J49" s="15"/>
      <c r="K49" s="16"/>
    </row>
    <row r="50" spans="1:11" ht="25.5" x14ac:dyDescent="0.2">
      <c r="A50" s="125"/>
      <c r="B50" s="126"/>
      <c r="C50" s="126"/>
      <c r="D50" s="10" t="s">
        <v>35</v>
      </c>
      <c r="E50" s="121" t="s">
        <v>22</v>
      </c>
      <c r="F50" s="121"/>
      <c r="G50" s="17">
        <f>G26+G30</f>
        <v>2444.6</v>
      </c>
      <c r="H50" s="17">
        <f>H26+H30</f>
        <v>1300</v>
      </c>
      <c r="I50" s="105">
        <f>I26+I30</f>
        <v>0</v>
      </c>
      <c r="J50" s="17">
        <f>J26+J30</f>
        <v>2520</v>
      </c>
      <c r="K50" s="18">
        <f>K26+K30</f>
        <v>2640</v>
      </c>
    </row>
    <row r="51" spans="1:11" ht="25.5" x14ac:dyDescent="0.2">
      <c r="A51" s="125"/>
      <c r="B51" s="126"/>
      <c r="C51" s="126"/>
      <c r="D51" s="10" t="s">
        <v>23</v>
      </c>
      <c r="E51" s="121" t="s">
        <v>24</v>
      </c>
      <c r="F51" s="121"/>
      <c r="G51" s="17">
        <f>G36</f>
        <v>200</v>
      </c>
      <c r="H51" s="17">
        <f t="shared" ref="H51:K51" si="8">H36</f>
        <v>0</v>
      </c>
      <c r="I51" s="105">
        <f t="shared" si="8"/>
        <v>323.10000000000002</v>
      </c>
      <c r="J51" s="17">
        <f t="shared" si="8"/>
        <v>210</v>
      </c>
      <c r="K51" s="18">
        <f t="shared" si="8"/>
        <v>220</v>
      </c>
    </row>
    <row r="52" spans="1:11" ht="51" hidden="1" x14ac:dyDescent="0.2">
      <c r="A52" s="125"/>
      <c r="B52" s="126"/>
      <c r="C52" s="126"/>
      <c r="D52" s="10" t="s">
        <v>25</v>
      </c>
      <c r="E52" s="121" t="s">
        <v>26</v>
      </c>
      <c r="F52" s="121"/>
      <c r="G52" s="17"/>
      <c r="H52" s="17"/>
      <c r="I52" s="105"/>
      <c r="J52" s="17"/>
      <c r="K52" s="18"/>
    </row>
    <row r="53" spans="1:11" hidden="1" x14ac:dyDescent="0.2">
      <c r="A53" s="125"/>
      <c r="B53" s="126"/>
      <c r="C53" s="126"/>
      <c r="D53" s="10" t="s">
        <v>27</v>
      </c>
      <c r="E53" s="121" t="s">
        <v>28</v>
      </c>
      <c r="F53" s="121"/>
      <c r="G53" s="14"/>
      <c r="H53" s="15"/>
      <c r="I53" s="104"/>
      <c r="J53" s="15"/>
      <c r="K53" s="16"/>
    </row>
    <row r="54" spans="1:11" ht="25.5" hidden="1" x14ac:dyDescent="0.2">
      <c r="A54" s="125"/>
      <c r="B54" s="126"/>
      <c r="C54" s="126"/>
      <c r="D54" s="10" t="s">
        <v>29</v>
      </c>
      <c r="E54" s="121" t="s">
        <v>30</v>
      </c>
      <c r="F54" s="121"/>
      <c r="G54" s="14"/>
      <c r="H54" s="15"/>
      <c r="I54" s="104"/>
      <c r="J54" s="15"/>
      <c r="K54" s="16"/>
    </row>
    <row r="55" spans="1:11" ht="38.25" hidden="1" x14ac:dyDescent="0.2">
      <c r="A55" s="125"/>
      <c r="B55" s="126"/>
      <c r="C55" s="126"/>
      <c r="D55" s="10" t="s">
        <v>40</v>
      </c>
      <c r="E55" s="121" t="s">
        <v>31</v>
      </c>
      <c r="F55" s="121"/>
      <c r="G55" s="14"/>
      <c r="H55" s="15"/>
      <c r="I55" s="104"/>
      <c r="J55" s="15"/>
      <c r="K55" s="16"/>
    </row>
    <row r="56" spans="1:11" hidden="1" x14ac:dyDescent="0.2">
      <c r="A56" s="125"/>
      <c r="B56" s="126"/>
      <c r="C56" s="126"/>
      <c r="D56" s="10" t="s">
        <v>32</v>
      </c>
      <c r="E56" s="121" t="s">
        <v>33</v>
      </c>
      <c r="F56" s="121"/>
      <c r="G56" s="17"/>
      <c r="H56" s="17"/>
      <c r="I56" s="105"/>
      <c r="J56" s="17"/>
      <c r="K56" s="18"/>
    </row>
    <row r="57" spans="1:11" ht="13.5" thickBot="1" x14ac:dyDescent="0.25">
      <c r="A57" s="127" t="s">
        <v>3</v>
      </c>
      <c r="B57" s="128"/>
      <c r="C57" s="128"/>
      <c r="D57" s="128"/>
      <c r="E57" s="128"/>
      <c r="F57" s="128"/>
      <c r="G57" s="19">
        <f>SUM(G48:G56)</f>
        <v>3747.2</v>
      </c>
      <c r="H57" s="19">
        <f>SUM(H48:H56)</f>
        <v>1300</v>
      </c>
      <c r="I57" s="106">
        <f t="shared" ref="I57:K57" si="9">SUM(I48:I56)</f>
        <v>1456.3000000000002</v>
      </c>
      <c r="J57" s="19">
        <f t="shared" si="9"/>
        <v>3825.36</v>
      </c>
      <c r="K57" s="20">
        <f t="shared" si="9"/>
        <v>4007.52</v>
      </c>
    </row>
    <row r="58" spans="1:11" x14ac:dyDescent="0.2">
      <c r="A58" s="129" t="s">
        <v>9</v>
      </c>
      <c r="B58" s="130"/>
      <c r="C58" s="130"/>
      <c r="D58" s="130"/>
      <c r="E58" s="130"/>
      <c r="F58" s="130"/>
      <c r="G58" s="21"/>
      <c r="H58" s="21"/>
      <c r="I58" s="107"/>
      <c r="J58" s="21"/>
      <c r="K58" s="22"/>
    </row>
    <row r="59" spans="1:11" x14ac:dyDescent="0.2">
      <c r="A59" s="131" t="s">
        <v>7</v>
      </c>
      <c r="B59" s="132"/>
      <c r="C59" s="132"/>
      <c r="D59" s="132"/>
      <c r="E59" s="132"/>
      <c r="F59" s="132"/>
      <c r="G59" s="23">
        <f>G23+G31+G40</f>
        <v>1851.9</v>
      </c>
      <c r="H59" s="23">
        <f>H23+H31+H40</f>
        <v>1300</v>
      </c>
      <c r="I59" s="108">
        <f>I23+I31+I40</f>
        <v>657</v>
      </c>
      <c r="J59" s="23">
        <f>J23+J31+J40</f>
        <v>1942.5</v>
      </c>
      <c r="K59" s="23">
        <f>K23+K31+K40</f>
        <v>2035</v>
      </c>
    </row>
    <row r="60" spans="1:11" ht="13.5" thickBot="1" x14ac:dyDescent="0.25">
      <c r="A60" s="119" t="s">
        <v>8</v>
      </c>
      <c r="B60" s="120"/>
      <c r="C60" s="120"/>
      <c r="D60" s="120"/>
      <c r="E60" s="120"/>
      <c r="F60" s="120"/>
      <c r="G60" s="24">
        <f>G20+G27+G34+G37</f>
        <v>1895.3</v>
      </c>
      <c r="H60" s="24">
        <f>H20+H27+H34+H37</f>
        <v>0</v>
      </c>
      <c r="I60" s="109">
        <f>I20+I27+I34+I37</f>
        <v>799.3</v>
      </c>
      <c r="J60" s="24">
        <f>J20+J27+J34+J37</f>
        <v>1882.8600000000001</v>
      </c>
      <c r="K60" s="24">
        <f>K20+K27+K34+K37</f>
        <v>1972.52</v>
      </c>
    </row>
    <row r="61" spans="1:11" x14ac:dyDescent="0.2">
      <c r="F61" s="25"/>
      <c r="G61" s="25"/>
      <c r="H61" s="5"/>
      <c r="I61" s="110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111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">
      <c r="G63" s="73">
        <f>G59+G60-G43</f>
        <v>0</v>
      </c>
      <c r="H63" s="73">
        <f t="shared" ref="H63:K63" si="11">H59+H60-H43</f>
        <v>0</v>
      </c>
      <c r="I63" s="112">
        <f t="shared" si="11"/>
        <v>0</v>
      </c>
      <c r="J63" s="73">
        <f t="shared" si="11"/>
        <v>0</v>
      </c>
      <c r="K63" s="73">
        <f t="shared" si="11"/>
        <v>0</v>
      </c>
    </row>
  </sheetData>
  <mergeCells count="70">
    <mergeCell ref="A9:R9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B13:R13"/>
    <mergeCell ref="N10:O10"/>
    <mergeCell ref="L10:L11"/>
    <mergeCell ref="M10:M11"/>
    <mergeCell ref="F10:F11"/>
    <mergeCell ref="E10:E11"/>
    <mergeCell ref="I10:I11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B1" zoomScaleNormal="100" zoomScaleSheetLayoutView="85" workbookViewId="0">
      <selection activeCell="H14" sqref="H14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109</v>
      </c>
    </row>
    <row r="2" spans="1:17" x14ac:dyDescent="0.2">
      <c r="G2" s="1" t="s">
        <v>107</v>
      </c>
    </row>
    <row r="3" spans="1:17" x14ac:dyDescent="0.2">
      <c r="G3" s="1" t="s">
        <v>116</v>
      </c>
    </row>
    <row r="4" spans="1:17" x14ac:dyDescent="0.2">
      <c r="G4" s="1" t="s">
        <v>108</v>
      </c>
    </row>
    <row r="5" spans="1:17" ht="12.75" customHeight="1" x14ac:dyDescent="0.2">
      <c r="B5" s="113" t="s">
        <v>120</v>
      </c>
      <c r="C5" s="113"/>
      <c r="D5" s="113"/>
      <c r="E5" s="113"/>
      <c r="F5" s="113"/>
      <c r="G5" s="113" t="s">
        <v>119</v>
      </c>
    </row>
    <row r="6" spans="1:17" ht="12.75" customHeight="1" x14ac:dyDescent="0.2">
      <c r="A6" s="65"/>
      <c r="B6" s="114"/>
      <c r="C6" s="114"/>
      <c r="D6" s="114"/>
      <c r="E6" s="114"/>
      <c r="F6" s="114"/>
      <c r="G6" s="114" t="s">
        <v>117</v>
      </c>
    </row>
    <row r="7" spans="1:17" x14ac:dyDescent="0.2">
      <c r="A7" s="65"/>
      <c r="B7" s="2"/>
      <c r="C7" s="113"/>
      <c r="D7" s="113"/>
      <c r="E7" s="113"/>
      <c r="F7" s="113"/>
      <c r="G7" s="113" t="s">
        <v>118</v>
      </c>
    </row>
    <row r="8" spans="1:17" x14ac:dyDescent="0.2">
      <c r="A8" s="65"/>
      <c r="B8" s="2"/>
      <c r="C8" s="65"/>
      <c r="D8" s="65"/>
      <c r="E8" s="65"/>
      <c r="F8" s="85"/>
    </row>
    <row r="9" spans="1:17" ht="34.5" customHeight="1" x14ac:dyDescent="0.2">
      <c r="A9" s="175" t="s">
        <v>93</v>
      </c>
      <c r="B9" s="175"/>
      <c r="C9" s="175"/>
      <c r="D9" s="175"/>
      <c r="E9" s="175"/>
      <c r="F9" s="175"/>
      <c r="G9" s="175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79" t="s">
        <v>10</v>
      </c>
      <c r="B10" s="179" t="s">
        <v>98</v>
      </c>
      <c r="C10" s="179"/>
      <c r="D10" s="179" t="s">
        <v>99</v>
      </c>
      <c r="E10" s="179"/>
      <c r="F10" s="179"/>
      <c r="G10" s="179" t="s">
        <v>100</v>
      </c>
    </row>
    <row r="11" spans="1:17" ht="30.75" customHeight="1" x14ac:dyDescent="0.2">
      <c r="A11" s="179"/>
      <c r="B11" s="80" t="s">
        <v>1</v>
      </c>
      <c r="C11" s="80" t="s">
        <v>4</v>
      </c>
      <c r="D11" s="81">
        <v>2023</v>
      </c>
      <c r="E11" s="81">
        <v>2024</v>
      </c>
      <c r="F11" s="81">
        <v>2025</v>
      </c>
      <c r="G11" s="179"/>
    </row>
    <row r="12" spans="1:17" ht="15" x14ac:dyDescent="0.25">
      <c r="A12" s="82">
        <v>1</v>
      </c>
      <c r="B12" s="83">
        <v>2</v>
      </c>
      <c r="C12" s="83">
        <v>3</v>
      </c>
      <c r="D12" s="83">
        <v>4</v>
      </c>
      <c r="E12" s="83">
        <v>5</v>
      </c>
      <c r="F12" s="83">
        <v>6</v>
      </c>
      <c r="G12" s="82">
        <v>7</v>
      </c>
    </row>
    <row r="13" spans="1:17" ht="36" customHeight="1" x14ac:dyDescent="0.2">
      <c r="A13" s="27" t="s">
        <v>79</v>
      </c>
      <c r="B13" s="180" t="str">
        <f>'008 pr. asignavimai'!C14</f>
        <v>Eksploatuoti, remontuoti, prižiūrėti ir plėtoti infrastruktūros objektus Plungės rajono savivaldybės teritorijoje</v>
      </c>
      <c r="C13" s="181"/>
      <c r="D13" s="181"/>
      <c r="E13" s="181"/>
      <c r="F13" s="181"/>
      <c r="G13" s="184" t="s">
        <v>101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85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85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85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86"/>
    </row>
    <row r="18" spans="1:7" ht="15" customHeight="1" x14ac:dyDescent="0.2">
      <c r="A18" s="66" t="s">
        <v>83</v>
      </c>
      <c r="B18" s="176" t="str">
        <f>'008 pr. asignavimai'!D18</f>
        <v>Savivaldybės infrastruktūros objektų planavimas, remontas ir priežiūra</v>
      </c>
      <c r="C18" s="176"/>
      <c r="D18" s="176"/>
      <c r="E18" s="176"/>
      <c r="F18" s="176"/>
      <c r="G18" s="177" t="s">
        <v>103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78"/>
    </row>
    <row r="20" spans="1:7" ht="42" customHeight="1" x14ac:dyDescent="0.2">
      <c r="A20" s="66" t="s">
        <v>80</v>
      </c>
      <c r="B20" s="176" t="str">
        <f>'008 pr. asignavimai'!D21</f>
        <v>Savivaldybės infrastruktūros objektų plėtra</v>
      </c>
      <c r="C20" s="176"/>
      <c r="D20" s="176"/>
      <c r="E20" s="176"/>
      <c r="F20" s="176"/>
      <c r="G20" s="187" t="s">
        <v>102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4">
        <f>'008 pr. asignavimai'!R21</f>
        <v>3</v>
      </c>
      <c r="G21" s="187"/>
    </row>
    <row r="22" spans="1:7" ht="15" customHeight="1" x14ac:dyDescent="0.2">
      <c r="A22" s="66" t="s">
        <v>84</v>
      </c>
      <c r="B22" s="176" t="str">
        <f>'008 pr. asignavimai'!D24</f>
        <v>Savivaldybės vietinės reikšmės keliams (gatvėms) tiesti, taisyti, prižiūrėti ir saugaus eismo sąlygoms užtikrinti</v>
      </c>
      <c r="C22" s="176"/>
      <c r="D22" s="176"/>
      <c r="E22" s="176"/>
      <c r="F22" s="176"/>
      <c r="G22" s="177" t="s">
        <v>103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78"/>
    </row>
    <row r="24" spans="1:7" ht="17.25" customHeight="1" x14ac:dyDescent="0.2">
      <c r="A24" s="66" t="s">
        <v>81</v>
      </c>
      <c r="B24" s="176" t="str">
        <f>'008 pr. asignavimai'!D32</f>
        <v>Infrastruktūros plėtra Savivaldybės ir fizinių ar juridinių asmenų jungtinės veiklos pagrindu</v>
      </c>
      <c r="C24" s="176"/>
      <c r="D24" s="176"/>
      <c r="E24" s="176"/>
      <c r="F24" s="176"/>
      <c r="G24" s="177" t="s">
        <v>104</v>
      </c>
    </row>
    <row r="25" spans="1:7" ht="15" x14ac:dyDescent="0.2">
      <c r="A25" s="63" t="str">
        <f>'008 pr. asignavimai'!M28</f>
        <v>P-008-01-01-04-01 (SB/ VB)</v>
      </c>
      <c r="B25" s="86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78"/>
    </row>
    <row r="26" spans="1:7" ht="15" x14ac:dyDescent="0.2">
      <c r="A26" s="66" t="s">
        <v>85</v>
      </c>
      <c r="B26" s="176" t="str">
        <f>'008 pr. asignavimai'!D32</f>
        <v>Infrastruktūros plėtra Savivaldybės ir fizinių ar juridinių asmenų jungtinės veiklos pagrindu</v>
      </c>
      <c r="C26" s="176"/>
      <c r="D26" s="176"/>
      <c r="E26" s="176"/>
      <c r="F26" s="176"/>
      <c r="G26" s="177" t="s">
        <v>103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78"/>
    </row>
    <row r="28" spans="1:7" ht="15" customHeight="1" x14ac:dyDescent="0.2">
      <c r="A28" s="66" t="s">
        <v>82</v>
      </c>
      <c r="B28" s="176" t="str">
        <f>'008 pr. asignavimai'!D35</f>
        <v>Savivaldybės infrastruktūros plėtra tikslinėmis lėšomis</v>
      </c>
      <c r="C28" s="176"/>
      <c r="D28" s="176"/>
      <c r="E28" s="176"/>
      <c r="F28" s="176"/>
      <c r="G28" s="177" t="s">
        <v>103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78"/>
    </row>
    <row r="30" spans="1:7" ht="15" x14ac:dyDescent="0.2">
      <c r="A30" s="66" t="s">
        <v>86</v>
      </c>
      <c r="B30" s="176" t="str">
        <f>'008 pr. asignavimai'!D38</f>
        <v>Dalyvaujamojo biudžeto įgyvendinimas</v>
      </c>
      <c r="C30" s="176"/>
      <c r="D30" s="176"/>
      <c r="E30" s="176"/>
      <c r="F30" s="176"/>
      <c r="G30" s="182" t="s">
        <v>105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83"/>
    </row>
  </sheetData>
  <mergeCells count="21">
    <mergeCell ref="G30:G31"/>
    <mergeCell ref="G10:G11"/>
    <mergeCell ref="G13:G17"/>
    <mergeCell ref="G18:G19"/>
    <mergeCell ref="G20:G21"/>
    <mergeCell ref="G22:G23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A9:G9"/>
    <mergeCell ref="B28:F28"/>
    <mergeCell ref="G24:G25"/>
    <mergeCell ref="G26:G27"/>
    <mergeCell ref="G28:G29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2024-01-26T08:47:42Z</dcterms:modified>
</cp:coreProperties>
</file>