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rmante.kurmiene\Desktop\TARYBA 2024-07-25\08 KOMITETAI\JUNGTINIS VŪE IR EFB\Svetainei\"/>
    </mc:Choice>
  </mc:AlternateContent>
  <bookViews>
    <workbookView xWindow="0" yWindow="0" windowWidth="28800" windowHeight="12210" activeTab="6"/>
  </bookViews>
  <sheets>
    <sheet name="pajamos (1)" sheetId="11" r:id="rId1"/>
    <sheet name="įmokos(2)" sheetId="25" r:id="rId2"/>
    <sheet name="savivaldybės funkcijos(3)" sheetId="24" r:id="rId3"/>
    <sheet name="ugdymo reikmėms(5)" sheetId="28" r:id="rId4"/>
    <sheet name="kt_ dotacijos (6)" sheetId="21" r:id="rId5"/>
    <sheet name="biud_ist_pajamos(7)" sheetId="26" r:id="rId6"/>
    <sheet name="programos(9)" sheetId="6" r:id="rId7"/>
  </sheets>
  <definedNames>
    <definedName name="_xlnm.Print_Titles" localSheetId="5">'biud_ist_pajamos(7)'!$8:$8</definedName>
    <definedName name="_xlnm.Print_Titles" localSheetId="1">'įmokos(2)'!$7:$7</definedName>
    <definedName name="_xlnm.Print_Titles" localSheetId="4">'kt_ dotacijos (6)'!$8:$8</definedName>
    <definedName name="_xlnm.Print_Titles" localSheetId="0">'pajamos (1)'!$7:$7</definedName>
    <definedName name="_xlnm.Print_Titles" localSheetId="2">'savivaldybės funkcijos(3)'!$8:$8</definedName>
    <definedName name="_xlnm.Print_Titles" localSheetId="3">'ugdymo reikmėms(5)'!$8:$8</definedName>
  </definedNames>
  <calcPr calcId="162913"/>
</workbook>
</file>

<file path=xl/calcChain.xml><?xml version="1.0" encoding="utf-8"?>
<calcChain xmlns="http://schemas.openxmlformats.org/spreadsheetml/2006/main">
  <c r="C11" i="11" l="1"/>
  <c r="E17" i="21"/>
  <c r="E16" i="21" l="1"/>
  <c r="E17" i="24"/>
  <c r="E36" i="24"/>
  <c r="D12" i="6" l="1"/>
  <c r="C23" i="11"/>
  <c r="E35" i="24" l="1"/>
  <c r="D14" i="6" s="1"/>
  <c r="E34" i="24"/>
  <c r="D13" i="6" s="1"/>
  <c r="E33" i="24"/>
  <c r="D11" i="6" s="1"/>
  <c r="E32" i="24"/>
  <c r="D10" i="6" s="1"/>
  <c r="E31" i="24"/>
  <c r="D15" i="6" l="1"/>
  <c r="E37" i="24" l="1"/>
  <c r="E10" i="26"/>
  <c r="D9" i="6"/>
  <c r="D16" i="6" s="1"/>
  <c r="E18" i="21"/>
  <c r="D17" i="6" l="1"/>
  <c r="E11" i="26"/>
  <c r="E15" i="28"/>
  <c r="E39" i="24"/>
  <c r="F10" i="25"/>
  <c r="E10" i="25"/>
  <c r="D10" i="25"/>
  <c r="C9" i="25"/>
  <c r="C10" i="25" l="1"/>
  <c r="E19" i="21"/>
  <c r="D18" i="6" l="1"/>
</calcChain>
</file>

<file path=xl/sharedStrings.xml><?xml version="1.0" encoding="utf-8"?>
<sst xmlns="http://schemas.openxmlformats.org/spreadsheetml/2006/main" count="227" uniqueCount="141">
  <si>
    <t>Iš viso</t>
  </si>
  <si>
    <t>Savivaldybės administracija</t>
  </si>
  <si>
    <t>IŠ VISO:</t>
  </si>
  <si>
    <t xml:space="preserve">Programos pavadinimas </t>
  </si>
  <si>
    <t>Programos kodas</t>
  </si>
  <si>
    <t>Eil.Nr.</t>
  </si>
  <si>
    <t>Pajamų pavadinimas</t>
  </si>
  <si>
    <t>IŠ VISO</t>
  </si>
  <si>
    <t xml:space="preserve">Asignavimų valdytojo pavadinimas </t>
  </si>
  <si>
    <t>Priemonės pavadinimas</t>
  </si>
  <si>
    <t>Socialiai saugios ir sveikos aplinkos kūrimo programa</t>
  </si>
  <si>
    <t>Eil. Nr.</t>
  </si>
  <si>
    <t xml:space="preserve">              IŠ VISO:</t>
  </si>
  <si>
    <t>tūkst. Eur</t>
  </si>
  <si>
    <t xml:space="preserve">IŠ VISO ASIGNAVIMŲ </t>
  </si>
  <si>
    <t>Dotacijos:</t>
  </si>
  <si>
    <t>iš jų: paskolų grąžinimas</t>
  </si>
  <si>
    <t>IŠ VISO ASIGNAVIMŲ (9eil.-10eil.)</t>
  </si>
  <si>
    <t>iš jų - paskolų grąžinimas</t>
  </si>
  <si>
    <t xml:space="preserve">Iš viso </t>
  </si>
  <si>
    <t xml:space="preserve">Plungės rajono savivaldybės </t>
  </si>
  <si>
    <t>9 priedas</t>
  </si>
  <si>
    <t>004</t>
  </si>
  <si>
    <t>Iš viso 004 programai</t>
  </si>
  <si>
    <t xml:space="preserve">3 priedas      </t>
  </si>
  <si>
    <t>6 priedas</t>
  </si>
  <si>
    <t>1 priedas</t>
  </si>
  <si>
    <t>PLUNGĖS RAJONO SAVIVALDYBĖS 2024 METŲ BIUDŽETO PAJAMŲ PAKEITIMAI (PADIDINTA+, SUMAŽINTA -)</t>
  </si>
  <si>
    <t>sprendimo Nr. T1-</t>
  </si>
  <si>
    <t>ASIGNAVIMŲ SAVARANKIŠKOSIOMS SAVIVALDYBĖS FUNKCIJOMS VYKDYTI 2024 METAIS PASKIRSTYMO PAKEITIMAI (PADIDINTA+, SUMAŽINTA -)</t>
  </si>
  <si>
    <t>2024 METŲ KITŲ  DOTACIJŲ PASKIRSTYMO PAKEITIMAI (PADIDINTA+, SUMAŽINTA -)</t>
  </si>
  <si>
    <t>PLUNGĖS RAJONO SAVIVALDYBĖS 2024 METŲ BIUDŽETO ASIGNAVIMŲ PASKIRSTYMO PAGAL 2024-2026 METŲ STRATEGINIO VEIKLOS PLANO PROGRAMAS PAKEITIMAI (PADIDINTA+, SUMAŽINTA -)</t>
  </si>
  <si>
    <t>001</t>
  </si>
  <si>
    <t xml:space="preserve">                        </t>
  </si>
  <si>
    <t xml:space="preserve">                                       </t>
  </si>
  <si>
    <t xml:space="preserve"> </t>
  </si>
  <si>
    <t>2 priedas</t>
  </si>
  <si>
    <t>BIUDŽETINIŲ ĮSTAIGŲ  PAJAMŲ UŽ PREKES, TEIKIAMAS PASLAUGAS IR TURTO NUOMĄ ĮMOKŲ 2024 M.  Į SAVIVALDYBĖS BIUDŽETĄ PAKEITIMAI (PADIDINTA+, SUMAŽINTA -)</t>
  </si>
  <si>
    <t>Eil.   Nr.</t>
  </si>
  <si>
    <t>Įstaigos pavadinimas</t>
  </si>
  <si>
    <t>Pajamos už prekes ir paslaugas</t>
  </si>
  <si>
    <t>Pajamos už ilgalaikio ir trumpalaikio materialiojo turto nuomą</t>
  </si>
  <si>
    <t>Įmokos už išlaikymą švietimo, socialinės apsaugos ir kitose įstaigose</t>
  </si>
  <si>
    <t>7 priedas</t>
  </si>
  <si>
    <t>2024 METŲ BIUDŽETINIŲ ĮSTAIGŲ GAUNAMŲ LĖŠŲ IR PAJAMŲ UŽ NUOMĄ   PASKIRSTYMO PAKEITIMAI (PADIDINTA+, SUMAŽINTA -)</t>
  </si>
  <si>
    <t>Iš viso 001 programai</t>
  </si>
  <si>
    <t>Ugdymo kokybės, sporto ir modernios aplinkos užtikrinimo programa</t>
  </si>
  <si>
    <t>002</t>
  </si>
  <si>
    <t>Iš viso 002 programai</t>
  </si>
  <si>
    <t>Ekonominės ir projektinės veiklos programa</t>
  </si>
  <si>
    <t>7.33</t>
  </si>
  <si>
    <t>Europos Sąjungos, kitos tarptautinės finansinės paramos  lėšos</t>
  </si>
  <si>
    <t>007</t>
  </si>
  <si>
    <t>Iš viso 007 programai</t>
  </si>
  <si>
    <t>Savivaldybės veiklos valdymo programa</t>
  </si>
  <si>
    <t>006</t>
  </si>
  <si>
    <t>Kultūros ir turizmo programa</t>
  </si>
  <si>
    <t>Socialinių paslaugų centras</t>
  </si>
  <si>
    <t>Socialinių paslaugų centro veikla (TP)</t>
  </si>
  <si>
    <t>Iš viso 006 programai</t>
  </si>
  <si>
    <t>Biudžetinių įstaigų pajamos už prekes ir paslaugas</t>
  </si>
  <si>
    <t>5 priedas</t>
  </si>
  <si>
    <t>2024 METŲ VALSTYBĖS BIUDŽETO SPECIALIOSIOS TIKSLINĖS DOTACIJOS,  SKIRIAMOS UGDYMO REIKMĖMS FINANSUOTI, PASKIRSTYMO PAKEITIMAI (PADIDINTA+, SUMAŽINTA -)</t>
  </si>
  <si>
    <t>Alsėdžių Stanislovo Narutavičiaus gimnazija</t>
  </si>
  <si>
    <t>Alsėdžių Stanislovo Narutavičiaus gimnazijos veikla (TP)</t>
  </si>
  <si>
    <t>Akademiko Adolfo Jucio progimnazija</t>
  </si>
  <si>
    <t>Akademiko Adolfo Jucio progimnazijos veikla (TP)</t>
  </si>
  <si>
    <t>Kulių gimnazija</t>
  </si>
  <si>
    <t>Kulių gimnazijos veikla (TP)</t>
  </si>
  <si>
    <t>„Saulės“  gimnazija</t>
  </si>
  <si>
    <t>„Saulės“  gimnazijos veikla (TP)</t>
  </si>
  <si>
    <t>Senamiesčio mokykla</t>
  </si>
  <si>
    <t>Senamiesčio mokyklos veikla (TP)</t>
  </si>
  <si>
    <t>Žemaičių Kalvarijos M.Valančiaus gimnazija</t>
  </si>
  <si>
    <t>Žemaičių Kalvarijos M.Valančiaus gimnazijos veikla (TP)</t>
  </si>
  <si>
    <t>Ugdymo kokybės užtikrinimas (TP)</t>
  </si>
  <si>
    <t xml:space="preserve">tarybos 2024 m. liepos 25 d. </t>
  </si>
  <si>
    <t>7.45</t>
  </si>
  <si>
    <t>naudotų padangų, kurių turėtojo nustatyti neįmanoma arba kuris neegzistuoja, tvarkymui</t>
  </si>
  <si>
    <t xml:space="preserve">valstybinių ir savivaldybių mokyklų mokytojų, dirbančių pagal ikimokyklinio, priešmokyklinio, bendrojo ugdymo ir profesinio mokymo programas, personalo optimizavimui ir atnaujinimui </t>
  </si>
  <si>
    <t>Investicijų ir kitų projektų vykdymas (naujo finansavimo  periodo  (PP)  (ES lėšos)</t>
  </si>
  <si>
    <t>Komunalinių atliekų surinkimui ir tvarkymui (TP)</t>
  </si>
  <si>
    <t>005</t>
  </si>
  <si>
    <t>Iš viso 005 programai</t>
  </si>
  <si>
    <t>46.27</t>
  </si>
  <si>
    <t>Bendruomenės centro programos įgyvendinimas (TP)</t>
  </si>
  <si>
    <t>Žlibinų kultūros centras</t>
  </si>
  <si>
    <t>Žlibinų kultūros centro veikla (TP)</t>
  </si>
  <si>
    <t>Plungės priešgaisrinės apsaugos tarnyba</t>
  </si>
  <si>
    <t>Priešgaisrinei saugai (TP)</t>
  </si>
  <si>
    <t>Žemaičių dailės muziejaus veikla (TP)</t>
  </si>
  <si>
    <t>Žemaičių dailės muziejus</t>
  </si>
  <si>
    <t>008</t>
  </si>
  <si>
    <t>Iš viso 008 programai</t>
  </si>
  <si>
    <t>Lopšelis-darželis „Vyturėlis“</t>
  </si>
  <si>
    <t>Lopšelio-darželio „Vyturėlis“ veikla (TP)</t>
  </si>
  <si>
    <t>Lopšelis-darželis „Rūtelė“</t>
  </si>
  <si>
    <t>Lopšelio-darželio „Rūtelė“ veikla (TP)</t>
  </si>
  <si>
    <t>Palūkanų mokėjimas (TP)</t>
  </si>
  <si>
    <t>Finansų ir biudžeto skyrius</t>
  </si>
  <si>
    <t>46.20</t>
  </si>
  <si>
    <t>Plungės dekanato aptarnaujamų parapijų rėmimas (TP)</t>
  </si>
  <si>
    <t>Gyventojų pajamų mokestis</t>
  </si>
  <si>
    <t>1.1</t>
  </si>
  <si>
    <t xml:space="preserve">           iš jo: gyventojų pajamų mokestis pagal Lietuvos Respublikos 2024 metų valstybės biudžeto ir savivaldybių biudžetų finansinių rodiklių patvirtinimo įstatymą</t>
  </si>
  <si>
    <t xml:space="preserve">Nekilnojamojo turto mokestis </t>
  </si>
  <si>
    <t>Palūkanos</t>
  </si>
  <si>
    <t>Kitos neišvardytos pajamos</t>
  </si>
  <si>
    <t xml:space="preserve">Materialiojo ir nematerialiojo turto realizavimo pajamos </t>
  </si>
  <si>
    <t>46.28</t>
  </si>
  <si>
    <t>Socialinėms pašalpoms ir kompensacijoms skaičiuoti ir mokėti (TP)</t>
  </si>
  <si>
    <t>Bendruomeninių organizacijų veiklos rėmimas (TP)</t>
  </si>
  <si>
    <t>Jaunimo veiklos programos įgyvendinimas (TP)</t>
  </si>
  <si>
    <t>Investicijų ir kitų projektų, skirtų 2014-2020 m. nacionalinei pažangos programai/ES fondų investicijų programai, vykdymas(TE) (savivaldybės biudžeto lėšos)</t>
  </si>
  <si>
    <t>Investicijų ir kitų projektų vykdymas (naujo finansavimo  periodo  (PP)  (savivaldybės biudžeto lėšos)</t>
  </si>
  <si>
    <t>46.17</t>
  </si>
  <si>
    <t>46.18</t>
  </si>
  <si>
    <t>46.21</t>
  </si>
  <si>
    <t>Smulkiojo ir vidutinio verslo subjektų rėmimas (TP)</t>
  </si>
  <si>
    <t>46.48</t>
  </si>
  <si>
    <t>Seniūnijų veikla (TP)</t>
  </si>
  <si>
    <t>Aplinkos apsaugos  programa</t>
  </si>
  <si>
    <t>Infrastruktūros objektų priežiūros ir ūkinių subjektų rėmimo programa</t>
  </si>
  <si>
    <t>Savivaldybės infrastruktūros objektų planavimas, remontas ir priežiūra (TP)</t>
  </si>
  <si>
    <t>Savivaldybės infrastruktūros objektų plėtra (PP)</t>
  </si>
  <si>
    <t>46.53</t>
  </si>
  <si>
    <t>46.54</t>
  </si>
  <si>
    <t>46.56</t>
  </si>
  <si>
    <t>Savivaldybės vietinės reikšmės kelių (gatvių) bei eismo saugumo priemonių plėtra, prisidedant prie darnaus judumo (PP)</t>
  </si>
  <si>
    <t>7.54</t>
  </si>
  <si>
    <t>jaunimo užimtumo vasarą ir integracijos į darbo rinką projektui</t>
  </si>
  <si>
    <t>46.1</t>
  </si>
  <si>
    <t>46.11</t>
  </si>
  <si>
    <t>7.53</t>
  </si>
  <si>
    <t>7.37</t>
  </si>
  <si>
    <t xml:space="preserve">vienkartinėms išmokoms įsikurti gyvenamojoje vietoje savivaldybės teritorijoje ir (ar) mėnesinėms kompensacijoms atlyginimui švietimo teikėjui už  vaiko, ugdymo pagal ikimokyklinio ar priešmokyklinio ugdymo programas, išlaikymą apmokėti mokėti ir administruoti </t>
  </si>
  <si>
    <t>7.38</t>
  </si>
  <si>
    <t>kompensacijoms už būsto suteikimą užsieniečiams, pasitraukusiems iš Ukrainos dėl Rusijos Federacijos karinės agresijos, finansuoti</t>
  </si>
  <si>
    <t>7.55</t>
  </si>
  <si>
    <t>projektui "Margirio gatvės atkarpos, esančios Plungės mieste, paprastojo remonto darbai, kuriant investicijoms palankią aplinką"</t>
  </si>
  <si>
    <t>Investicijų ir kitų projektų vykdymas (naujo finansavimo  periodo  (PP)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</si>
</sst>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€_-;\-* #,##0.00\ _€_-;_-* &quot;-&quot;??\ _€_-;_-@_-"/>
    <numFmt numFmtId="164" formatCode="_(* #,##0.00_);_(* \(#,##0.00\);_(* &quot;-&quot;??_);_(@_)"/>
    <numFmt numFmtId="165" formatCode="_-* #,##0.00\ &quot;Lt&quot;_-;\-* #,##0.00\ &quot;Lt&quot;_-;_-* &quot;-&quot;??\ &quot;Lt&quot;_-;_-@_-"/>
    <numFmt numFmtId="166" formatCode="_-* #,##0.00\ _L_t_-;\-* #,##0.00\ _L_t_-;_-* &quot;-&quot;??\ _L_t_-;_-@_-"/>
    <numFmt numFmtId="167" formatCode="0.0"/>
    <numFmt numFmtId="168" formatCode="0.000"/>
  </numFmts>
  <fonts count="16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Arial"/>
      <family val="2"/>
      <charset val="186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  <font>
      <sz val="11"/>
      <color rgb="FF000000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b/>
      <sz val="11"/>
      <color indexed="9"/>
      <name val="Times New Roman"/>
      <family val="1"/>
      <charset val="186"/>
    </font>
    <font>
      <sz val="11"/>
      <color indexed="9"/>
      <name val="Times New Roman"/>
      <family val="1"/>
      <charset val="186"/>
    </font>
    <font>
      <sz val="11"/>
      <color indexed="8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164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9" fillId="0" borderId="0"/>
    <xf numFmtId="0" fontId="8" fillId="0" borderId="0"/>
    <xf numFmtId="0" fontId="10" fillId="0" borderId="0"/>
    <xf numFmtId="0" fontId="9" fillId="0" borderId="0"/>
    <xf numFmtId="0" fontId="4" fillId="0" borderId="0"/>
    <xf numFmtId="43" fontId="8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0" fontId="2" fillId="0" borderId="0"/>
    <xf numFmtId="43" fontId="8" fillId="0" borderId="0" applyFont="0" applyFill="0" applyBorder="0" applyAlignment="0" applyProtection="0"/>
    <xf numFmtId="0" fontId="2" fillId="0" borderId="0"/>
    <xf numFmtId="0" fontId="1" fillId="0" borderId="0"/>
    <xf numFmtId="43" fontId="8" fillId="0" borderId="0" applyFont="0" applyFill="0" applyBorder="0" applyAlignment="0" applyProtection="0"/>
    <xf numFmtId="0" fontId="1" fillId="0" borderId="0"/>
  </cellStyleXfs>
  <cellXfs count="132">
    <xf numFmtId="0" fontId="0" fillId="0" borderId="0" xfId="0"/>
    <xf numFmtId="0" fontId="5" fillId="0" borderId="1" xfId="0" applyFont="1" applyFill="1" applyBorder="1" applyAlignment="1">
      <alignment horizontal="center"/>
    </xf>
    <xf numFmtId="0" fontId="5" fillId="0" borderId="0" xfId="0" applyFont="1" applyFill="1"/>
    <xf numFmtId="0" fontId="5" fillId="0" borderId="0" xfId="0" applyNumberFormat="1" applyFont="1" applyFill="1" applyAlignment="1">
      <alignment vertical="justify"/>
    </xf>
    <xf numFmtId="0" fontId="5" fillId="0" borderId="1" xfId="0" applyFont="1" applyFill="1" applyBorder="1" applyAlignment="1">
      <alignment horizontal="left" wrapText="1"/>
    </xf>
    <xf numFmtId="2" fontId="5" fillId="0" borderId="0" xfId="0" applyNumberFormat="1" applyFont="1" applyFill="1"/>
    <xf numFmtId="2" fontId="5" fillId="0" borderId="1" xfId="0" applyNumberFormat="1" applyFont="1" applyFill="1" applyBorder="1" applyAlignment="1">
      <alignment horizontal="center"/>
    </xf>
    <xf numFmtId="0" fontId="5" fillId="0" borderId="0" xfId="0" applyNumberFormat="1" applyFont="1" applyFill="1" applyAlignment="1">
      <alignment horizontal="right" vertical="justify"/>
    </xf>
    <xf numFmtId="0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5" fillId="0" borderId="0" xfId="0" applyFont="1" applyFill="1" applyAlignment="1">
      <alignment horizontal="left"/>
    </xf>
    <xf numFmtId="168" fontId="5" fillId="0" borderId="1" xfId="0" applyNumberFormat="1" applyFont="1" applyFill="1" applyBorder="1" applyAlignment="1">
      <alignment horizontal="right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wrapText="1"/>
    </xf>
    <xf numFmtId="168" fontId="5" fillId="0" borderId="0" xfId="0" applyNumberFormat="1" applyFont="1" applyFill="1"/>
    <xf numFmtId="0" fontId="5" fillId="0" borderId="1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wrapText="1"/>
    </xf>
    <xf numFmtId="168" fontId="5" fillId="0" borderId="1" xfId="0" applyNumberFormat="1" applyFont="1" applyFill="1" applyBorder="1" applyAlignment="1">
      <alignment horizontal="right" wrapText="1"/>
    </xf>
    <xf numFmtId="168" fontId="6" fillId="0" borderId="1" xfId="0" applyNumberFormat="1" applyFont="1" applyFill="1" applyBorder="1" applyAlignment="1">
      <alignment horizontal="right" wrapText="1"/>
    </xf>
    <xf numFmtId="0" fontId="5" fillId="0" borderId="2" xfId="0" applyNumberFormat="1" applyFont="1" applyFill="1" applyBorder="1" applyAlignment="1">
      <alignment horizontal="center" vertical="center" wrapText="1"/>
    </xf>
    <xf numFmtId="168" fontId="5" fillId="0" borderId="1" xfId="0" applyNumberFormat="1" applyFont="1" applyFill="1" applyBorder="1" applyAlignment="1">
      <alignment wrapText="1"/>
    </xf>
    <xf numFmtId="168" fontId="5" fillId="0" borderId="0" xfId="0" applyNumberFormat="1" applyFont="1" applyFill="1" applyAlignment="1">
      <alignment vertical="justify"/>
    </xf>
    <xf numFmtId="0" fontId="5" fillId="0" borderId="0" xfId="0" applyFont="1" applyFill="1" applyBorder="1" applyAlignment="1">
      <alignment horizontal="right" wrapText="1"/>
    </xf>
    <xf numFmtId="0" fontId="5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0" fontId="5" fillId="0" borderId="8" xfId="0" applyFont="1" applyFill="1" applyBorder="1" applyAlignment="1">
      <alignment horizontal="right"/>
    </xf>
    <xf numFmtId="168" fontId="5" fillId="0" borderId="1" xfId="6" applyNumberFormat="1" applyFont="1" applyFill="1" applyBorder="1" applyAlignment="1">
      <alignment horizontal="right"/>
    </xf>
    <xf numFmtId="0" fontId="5" fillId="0" borderId="1" xfId="0" applyFont="1" applyFill="1" applyBorder="1"/>
    <xf numFmtId="167" fontId="5" fillId="0" borderId="0" xfId="0" applyNumberFormat="1" applyFont="1" applyFill="1"/>
    <xf numFmtId="0" fontId="5" fillId="0" borderId="0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quotePrefix="1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/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 wrapText="1"/>
    </xf>
    <xf numFmtId="168" fontId="5" fillId="2" borderId="1" xfId="9" applyNumberFormat="1" applyFont="1" applyFill="1" applyBorder="1" applyAlignment="1">
      <alignment wrapText="1"/>
    </xf>
    <xf numFmtId="167" fontId="5" fillId="0" borderId="3" xfId="0" applyNumberFormat="1" applyFont="1" applyFill="1" applyBorder="1" applyAlignment="1">
      <alignment vertical="center" wrapText="1"/>
    </xf>
    <xf numFmtId="167" fontId="5" fillId="0" borderId="1" xfId="0" applyNumberFormat="1" applyFont="1" applyFill="1" applyBorder="1" applyAlignment="1">
      <alignment vertical="center" wrapText="1"/>
    </xf>
    <xf numFmtId="168" fontId="5" fillId="0" borderId="1" xfId="9" applyNumberFormat="1" applyFont="1" applyFill="1" applyBorder="1" applyAlignment="1">
      <alignment horizontal="right" wrapText="1"/>
    </xf>
    <xf numFmtId="0" fontId="6" fillId="0" borderId="0" xfId="0" applyFont="1" applyFill="1" applyBorder="1" applyAlignment="1">
      <alignment vertical="center" wrapText="1"/>
    </xf>
    <xf numFmtId="167" fontId="6" fillId="0" borderId="0" xfId="0" applyNumberFormat="1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167" fontId="12" fillId="0" borderId="0" xfId="0" applyNumberFormat="1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0" fontId="12" fillId="0" borderId="0" xfId="0" quotePrefix="1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167" fontId="15" fillId="0" borderId="0" xfId="0" applyNumberFormat="1" applyFont="1" applyFill="1" applyBorder="1" applyAlignment="1">
      <alignment vertical="center" wrapText="1"/>
    </xf>
    <xf numFmtId="0" fontId="13" fillId="0" borderId="0" xfId="0" quotePrefix="1" applyFont="1" applyFill="1" applyBorder="1" applyAlignment="1">
      <alignment vertical="center" wrapText="1"/>
    </xf>
    <xf numFmtId="167" fontId="14" fillId="0" borderId="0" xfId="0" applyNumberFormat="1" applyFont="1" applyFill="1" applyBorder="1" applyAlignment="1">
      <alignment vertical="center" wrapText="1"/>
    </xf>
    <xf numFmtId="167" fontId="13" fillId="0" borderId="0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5" fillId="0" borderId="1" xfId="0" quotePrefix="1" applyNumberFormat="1" applyFont="1" applyFill="1" applyBorder="1" applyAlignment="1">
      <alignment horizontal="center" vertical="center" wrapText="1"/>
    </xf>
    <xf numFmtId="0" fontId="5" fillId="0" borderId="1" xfId="0" quotePrefix="1" applyNumberFormat="1" applyFont="1" applyFill="1" applyBorder="1" applyAlignment="1">
      <alignment horizontal="center" vertical="center" wrapText="1"/>
    </xf>
    <xf numFmtId="49" fontId="5" fillId="0" borderId="4" xfId="0" quotePrefix="1" applyNumberFormat="1" applyFont="1" applyFill="1" applyBorder="1" applyAlignment="1">
      <alignment horizontal="center" vertical="center" wrapText="1"/>
    </xf>
    <xf numFmtId="49" fontId="5" fillId="0" borderId="2" xfId="0" quotePrefix="1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167" fontId="5" fillId="0" borderId="1" xfId="0" applyNumberFormat="1" applyFont="1" applyFill="1" applyBorder="1" applyAlignment="1">
      <alignment horizontal="left"/>
    </xf>
    <xf numFmtId="168" fontId="5" fillId="0" borderId="0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2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5" fillId="0" borderId="2" xfId="0" quotePrefix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NumberFormat="1" applyFont="1" applyFill="1" applyBorder="1" applyAlignment="1">
      <alignment horizontal="center" vertical="justify"/>
    </xf>
    <xf numFmtId="0" fontId="6" fillId="0" borderId="6" xfId="0" applyNumberFormat="1" applyFont="1" applyFill="1" applyBorder="1" applyAlignment="1">
      <alignment horizontal="center"/>
    </xf>
    <xf numFmtId="0" fontId="6" fillId="0" borderId="3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4" xfId="0" quotePrefix="1" applyNumberFormat="1" applyFont="1" applyFill="1" applyBorder="1" applyAlignment="1">
      <alignment horizontal="center" vertical="center" wrapText="1"/>
    </xf>
    <xf numFmtId="0" fontId="5" fillId="0" borderId="5" xfId="0" quotePrefix="1" applyNumberFormat="1" applyFont="1" applyFill="1" applyBorder="1" applyAlignment="1">
      <alignment horizontal="center" vertical="center" wrapText="1"/>
    </xf>
    <xf numFmtId="0" fontId="5" fillId="0" borderId="2" xfId="0" quotePrefix="1" applyNumberFormat="1" applyFont="1" applyFill="1" applyBorder="1" applyAlignment="1">
      <alignment horizontal="center" vertical="center" wrapText="1"/>
    </xf>
    <xf numFmtId="49" fontId="5" fillId="0" borderId="4" xfId="0" quotePrefix="1" applyNumberFormat="1" applyFont="1" applyFill="1" applyBorder="1" applyAlignment="1">
      <alignment horizontal="center" vertical="center" wrapText="1"/>
    </xf>
    <xf numFmtId="49" fontId="5" fillId="0" borderId="5" xfId="0" quotePrefix="1" applyNumberFormat="1" applyFont="1" applyFill="1" applyBorder="1" applyAlignment="1">
      <alignment horizontal="center" vertical="center" wrapText="1"/>
    </xf>
    <xf numFmtId="49" fontId="5" fillId="0" borderId="2" xfId="0" quotePrefix="1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0" fontId="5" fillId="0" borderId="4" xfId="0" quotePrefix="1" applyFont="1" applyFill="1" applyBorder="1" applyAlignment="1">
      <alignment horizontal="center" vertical="center" wrapText="1"/>
    </xf>
    <xf numFmtId="0" fontId="5" fillId="0" borderId="5" xfId="0" quotePrefix="1" applyFont="1" applyFill="1" applyBorder="1" applyAlignment="1">
      <alignment horizontal="center" vertical="center" wrapText="1"/>
    </xf>
    <xf numFmtId="0" fontId="5" fillId="0" borderId="2" xfId="0" quotePrefix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justify" wrapText="1"/>
    </xf>
    <xf numFmtId="0" fontId="5" fillId="0" borderId="3" xfId="0" applyNumberFormat="1" applyFont="1" applyFill="1" applyBorder="1" applyAlignment="1">
      <alignment horizontal="center" vertical="justify"/>
    </xf>
    <xf numFmtId="0" fontId="5" fillId="0" borderId="1" xfId="0" applyNumberFormat="1" applyFont="1" applyFill="1" applyBorder="1" applyAlignment="1">
      <alignment horizontal="center" vertical="justify"/>
    </xf>
    <xf numFmtId="0" fontId="6" fillId="0" borderId="3" xfId="0" applyNumberFormat="1" applyFont="1" applyFill="1" applyBorder="1" applyAlignment="1">
      <alignment horizontal="center" vertical="justify"/>
    </xf>
    <xf numFmtId="0" fontId="6" fillId="0" borderId="1" xfId="0" applyNumberFormat="1" applyFont="1" applyFill="1" applyBorder="1" applyAlignment="1">
      <alignment horizontal="center" vertical="justify"/>
    </xf>
    <xf numFmtId="0" fontId="6" fillId="0" borderId="7" xfId="0" applyNumberFormat="1" applyFont="1" applyFill="1" applyBorder="1" applyAlignment="1">
      <alignment horizontal="center" vertical="justify" wrapText="1"/>
    </xf>
    <xf numFmtId="0" fontId="6" fillId="0" borderId="3" xfId="0" applyNumberFormat="1" applyFont="1" applyFill="1" applyBorder="1" applyAlignment="1">
      <alignment horizontal="center" vertical="justify" wrapText="1"/>
    </xf>
    <xf numFmtId="168" fontId="6" fillId="0" borderId="1" xfId="0" applyNumberFormat="1" applyFont="1" applyFill="1" applyBorder="1" applyAlignment="1">
      <alignment horizontal="right"/>
    </xf>
    <xf numFmtId="168" fontId="6" fillId="0" borderId="1" xfId="0" applyNumberFormat="1" applyFont="1" applyFill="1" applyBorder="1" applyAlignment="1">
      <alignment wrapText="1"/>
    </xf>
  </cellXfs>
  <cellStyles count="19">
    <cellStyle name="Comma 2" xfId="1"/>
    <cellStyle name="Comma 2 2" xfId="10"/>
    <cellStyle name="Comma 2 2 2" xfId="14"/>
    <cellStyle name="Comma 2 2 3" xfId="17"/>
    <cellStyle name="Comma 3" xfId="2"/>
    <cellStyle name="Currency 2" xfId="3"/>
    <cellStyle name="Currency 2 2" xfId="4"/>
    <cellStyle name="Currency 2 3" xfId="11"/>
    <cellStyle name="Įprastas" xfId="0" builtinId="0"/>
    <cellStyle name="Įprastas 2" xfId="5"/>
    <cellStyle name="Įprastas 3" xfId="9"/>
    <cellStyle name="Normal 2" xfId="6"/>
    <cellStyle name="Normal 2 2" xfId="7"/>
    <cellStyle name="Normal 2 2 2" xfId="12"/>
    <cellStyle name="Normal 2 2 2 2" xfId="15"/>
    <cellStyle name="Normal 2 2 2 3" xfId="18"/>
    <cellStyle name="Normal 2 2 3" xfId="13"/>
    <cellStyle name="Normal 2 2 4" xfId="16"/>
    <cellStyle name="Normal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6"/>
  <sheetViews>
    <sheetView topLeftCell="A4" zoomScaleNormal="100" workbookViewId="0">
      <selection activeCell="F24" sqref="A1:XFD1048576"/>
    </sheetView>
  </sheetViews>
  <sheetFormatPr defaultColWidth="9.140625" defaultRowHeight="15" x14ac:dyDescent="0.25"/>
  <cols>
    <col min="1" max="1" width="7.140625" style="5" customWidth="1"/>
    <col min="2" max="2" width="99.140625" style="2" customWidth="1"/>
    <col min="3" max="3" width="27.42578125" style="2" customWidth="1"/>
    <col min="4" max="4" width="9.140625" style="2"/>
    <col min="5" max="5" width="9.42578125" style="2" bestFit="1" customWidth="1"/>
    <col min="6" max="6" width="54" style="2" customWidth="1"/>
    <col min="7" max="7" width="9.42578125" style="2" bestFit="1" customWidth="1"/>
    <col min="8" max="16384" width="9.140625" style="2"/>
  </cols>
  <sheetData>
    <row r="1" spans="1:3" ht="16.5" customHeight="1" x14ac:dyDescent="0.25">
      <c r="B1" s="86"/>
      <c r="C1" s="86" t="s">
        <v>20</v>
      </c>
    </row>
    <row r="2" spans="1:3" ht="16.5" customHeight="1" x14ac:dyDescent="0.25">
      <c r="B2" s="86"/>
      <c r="C2" s="86" t="s">
        <v>76</v>
      </c>
    </row>
    <row r="3" spans="1:3" ht="15" customHeight="1" x14ac:dyDescent="0.25">
      <c r="B3" s="86"/>
      <c r="C3" s="86" t="s">
        <v>28</v>
      </c>
    </row>
    <row r="4" spans="1:3" ht="15" customHeight="1" x14ac:dyDescent="0.25">
      <c r="B4" s="29"/>
      <c r="C4" s="87" t="s">
        <v>26</v>
      </c>
    </row>
    <row r="5" spans="1:3" ht="16.5" customHeight="1" x14ac:dyDescent="0.25">
      <c r="A5" s="94" t="s">
        <v>27</v>
      </c>
      <c r="B5" s="94"/>
      <c r="C5" s="94"/>
    </row>
    <row r="6" spans="1:3" ht="12.75" customHeight="1" x14ac:dyDescent="0.25">
      <c r="B6" s="85"/>
      <c r="C6" s="26" t="s">
        <v>13</v>
      </c>
    </row>
    <row r="7" spans="1:3" ht="24.75" customHeight="1" x14ac:dyDescent="0.25">
      <c r="A7" s="6" t="s">
        <v>5</v>
      </c>
      <c r="B7" s="1" t="s">
        <v>6</v>
      </c>
      <c r="C7" s="1" t="s">
        <v>0</v>
      </c>
    </row>
    <row r="8" spans="1:3" ht="18" customHeight="1" x14ac:dyDescent="0.25">
      <c r="A8" s="8">
        <v>1</v>
      </c>
      <c r="B8" s="9" t="s">
        <v>102</v>
      </c>
      <c r="C8" s="12">
        <v>191.4</v>
      </c>
    </row>
    <row r="9" spans="1:3" ht="28.5" customHeight="1" x14ac:dyDescent="0.25">
      <c r="A9" s="8" t="s">
        <v>103</v>
      </c>
      <c r="B9" s="9" t="s">
        <v>104</v>
      </c>
      <c r="C9" s="12">
        <v>191.4</v>
      </c>
    </row>
    <row r="10" spans="1:3" ht="19.5" customHeight="1" x14ac:dyDescent="0.25">
      <c r="A10" s="8">
        <v>5</v>
      </c>
      <c r="B10" s="80" t="s">
        <v>105</v>
      </c>
      <c r="C10" s="12">
        <v>90</v>
      </c>
    </row>
    <row r="11" spans="1:3" ht="18.75" customHeight="1" x14ac:dyDescent="0.25">
      <c r="A11" s="8">
        <v>7</v>
      </c>
      <c r="B11" s="10" t="s">
        <v>15</v>
      </c>
      <c r="C11" s="130">
        <f>SUM(C12:C18)</f>
        <v>531.73199999999997</v>
      </c>
    </row>
    <row r="12" spans="1:3" ht="18" customHeight="1" x14ac:dyDescent="0.25">
      <c r="A12" s="8" t="s">
        <v>50</v>
      </c>
      <c r="B12" s="9" t="s">
        <v>51</v>
      </c>
      <c r="C12" s="12">
        <v>303.5</v>
      </c>
    </row>
    <row r="13" spans="1:3" ht="45.75" customHeight="1" x14ac:dyDescent="0.25">
      <c r="A13" s="8" t="s">
        <v>134</v>
      </c>
      <c r="B13" s="4" t="s">
        <v>135</v>
      </c>
      <c r="C13" s="12">
        <v>10</v>
      </c>
    </row>
    <row r="14" spans="1:3" ht="31.5" customHeight="1" x14ac:dyDescent="0.25">
      <c r="A14" s="8" t="s">
        <v>136</v>
      </c>
      <c r="B14" s="4" t="s">
        <v>137</v>
      </c>
      <c r="C14" s="12">
        <v>-10</v>
      </c>
    </row>
    <row r="15" spans="1:3" ht="17.25" customHeight="1" x14ac:dyDescent="0.25">
      <c r="A15" s="8" t="s">
        <v>77</v>
      </c>
      <c r="B15" s="72" t="s">
        <v>78</v>
      </c>
      <c r="C15" s="19">
        <v>8.266</v>
      </c>
    </row>
    <row r="16" spans="1:3" ht="33" customHeight="1" x14ac:dyDescent="0.25">
      <c r="A16" s="8" t="s">
        <v>133</v>
      </c>
      <c r="B16" s="4" t="s">
        <v>79</v>
      </c>
      <c r="C16" s="19">
        <v>10.747999999999999</v>
      </c>
    </row>
    <row r="17" spans="1:3" ht="18.75" customHeight="1" x14ac:dyDescent="0.25">
      <c r="A17" s="8" t="s">
        <v>129</v>
      </c>
      <c r="B17" s="4" t="s">
        <v>130</v>
      </c>
      <c r="C17" s="19">
        <v>12</v>
      </c>
    </row>
    <row r="18" spans="1:3" ht="31.5" customHeight="1" x14ac:dyDescent="0.25">
      <c r="A18" s="8" t="s">
        <v>138</v>
      </c>
      <c r="B18" s="4" t="s">
        <v>139</v>
      </c>
      <c r="C18" s="19">
        <v>197.21799999999999</v>
      </c>
    </row>
    <row r="19" spans="1:3" ht="18.75" customHeight="1" x14ac:dyDescent="0.25">
      <c r="A19" s="8">
        <v>8</v>
      </c>
      <c r="B19" s="4" t="s">
        <v>106</v>
      </c>
      <c r="C19" s="19">
        <v>13</v>
      </c>
    </row>
    <row r="20" spans="1:3" ht="18.75" customHeight="1" x14ac:dyDescent="0.25">
      <c r="A20" s="8">
        <v>12</v>
      </c>
      <c r="B20" s="9" t="s">
        <v>60</v>
      </c>
      <c r="C20" s="19">
        <v>3.7</v>
      </c>
    </row>
    <row r="21" spans="1:3" ht="18.75" customHeight="1" x14ac:dyDescent="0.25">
      <c r="A21" s="8">
        <v>18</v>
      </c>
      <c r="B21" s="41" t="s">
        <v>107</v>
      </c>
      <c r="C21" s="19">
        <v>44</v>
      </c>
    </row>
    <row r="22" spans="1:3" ht="18.75" customHeight="1" x14ac:dyDescent="0.25">
      <c r="A22" s="8">
        <v>19</v>
      </c>
      <c r="B22" s="41" t="s">
        <v>108</v>
      </c>
      <c r="C22" s="19">
        <v>83</v>
      </c>
    </row>
    <row r="23" spans="1:3" ht="15.95" customHeight="1" x14ac:dyDescent="0.25">
      <c r="A23" s="92" t="s">
        <v>7</v>
      </c>
      <c r="B23" s="93"/>
      <c r="C23" s="130">
        <f>SUM(C9:C10,C12:C22)</f>
        <v>956.83199999999999</v>
      </c>
    </row>
    <row r="26" spans="1:3" x14ac:dyDescent="0.25">
      <c r="C26" s="15"/>
    </row>
  </sheetData>
  <mergeCells count="2">
    <mergeCell ref="A23:B23"/>
    <mergeCell ref="A5:C5"/>
  </mergeCells>
  <phoneticPr fontId="0" type="noConversion"/>
  <pageMargins left="0.59055118110236227" right="0.39370078740157483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zoomScaleNormal="100" workbookViewId="0">
      <selection activeCell="B26" sqref="B26"/>
    </sheetView>
  </sheetViews>
  <sheetFormatPr defaultColWidth="9.140625" defaultRowHeight="15" x14ac:dyDescent="0.25"/>
  <cols>
    <col min="1" max="1" width="4.140625" style="11" customWidth="1"/>
    <col min="2" max="2" width="48.42578125" style="2" customWidth="1"/>
    <col min="3" max="6" width="15.7109375" style="2" customWidth="1"/>
    <col min="7" max="7" width="12.85546875" style="2" customWidth="1"/>
    <col min="8" max="8" width="9.42578125" style="2" customWidth="1"/>
    <col min="9" max="9" width="26.7109375" style="2" customWidth="1"/>
    <col min="10" max="10" width="19.85546875" style="2" customWidth="1"/>
    <col min="11" max="16384" width="9.140625" style="2"/>
  </cols>
  <sheetData>
    <row r="1" spans="1:10" ht="15" customHeight="1" x14ac:dyDescent="0.25">
      <c r="D1" s="36" t="s">
        <v>33</v>
      </c>
      <c r="E1" s="97" t="s">
        <v>20</v>
      </c>
      <c r="F1" s="97"/>
      <c r="G1" s="36"/>
      <c r="H1" s="36"/>
      <c r="I1" s="36"/>
      <c r="J1" s="38"/>
    </row>
    <row r="2" spans="1:10" ht="15" customHeight="1" x14ac:dyDescent="0.25">
      <c r="D2" s="36" t="s">
        <v>34</v>
      </c>
      <c r="E2" s="98" t="s">
        <v>76</v>
      </c>
      <c r="F2" s="98"/>
      <c r="G2" s="36"/>
      <c r="H2" s="36"/>
      <c r="I2" s="36"/>
      <c r="J2" s="38"/>
    </row>
    <row r="3" spans="1:10" ht="15" customHeight="1" x14ac:dyDescent="0.25">
      <c r="A3" s="11" t="s">
        <v>35</v>
      </c>
      <c r="D3" s="36"/>
      <c r="E3" s="98" t="s">
        <v>28</v>
      </c>
      <c r="F3" s="98"/>
      <c r="G3" s="36"/>
      <c r="H3" s="36"/>
      <c r="I3" s="36"/>
      <c r="J3" s="38"/>
    </row>
    <row r="4" spans="1:10" ht="15" customHeight="1" x14ac:dyDescent="0.25">
      <c r="D4" s="36"/>
      <c r="E4" s="98" t="s">
        <v>36</v>
      </c>
      <c r="F4" s="98"/>
      <c r="G4" s="36"/>
      <c r="H4" s="36"/>
      <c r="I4" s="36"/>
      <c r="J4" s="38"/>
    </row>
    <row r="5" spans="1:10" ht="14.25" customHeight="1" x14ac:dyDescent="0.25">
      <c r="D5" s="36"/>
      <c r="E5" s="98"/>
      <c r="F5" s="98"/>
      <c r="G5" s="36"/>
      <c r="H5" s="36"/>
      <c r="I5" s="36"/>
      <c r="J5" s="38"/>
    </row>
    <row r="6" spans="1:10" ht="31.5" customHeight="1" x14ac:dyDescent="0.25">
      <c r="A6" s="99" t="s">
        <v>37</v>
      </c>
      <c r="B6" s="99"/>
      <c r="C6" s="99"/>
      <c r="D6" s="99"/>
      <c r="E6" s="99"/>
      <c r="F6" s="99"/>
    </row>
    <row r="7" spans="1:10" ht="15" customHeight="1" x14ac:dyDescent="0.25">
      <c r="F7" s="39" t="s">
        <v>13</v>
      </c>
    </row>
    <row r="8" spans="1:10" ht="96" customHeight="1" x14ac:dyDescent="0.25">
      <c r="A8" s="37" t="s">
        <v>38</v>
      </c>
      <c r="B8" s="37" t="s">
        <v>39</v>
      </c>
      <c r="C8" s="37" t="s">
        <v>0</v>
      </c>
      <c r="D8" s="37" t="s">
        <v>40</v>
      </c>
      <c r="E8" s="37" t="s">
        <v>41</v>
      </c>
      <c r="F8" s="37" t="s">
        <v>42</v>
      </c>
    </row>
    <row r="9" spans="1:10" ht="15.95" customHeight="1" x14ac:dyDescent="0.25">
      <c r="A9" s="47">
        <v>31</v>
      </c>
      <c r="B9" s="41" t="s">
        <v>86</v>
      </c>
      <c r="C9" s="19">
        <f t="shared" ref="C9:C10" si="0">SUM(D9+E9+F9)</f>
        <v>3.7</v>
      </c>
      <c r="D9" s="40">
        <v>3.7</v>
      </c>
      <c r="E9" s="40"/>
      <c r="F9" s="40"/>
    </row>
    <row r="10" spans="1:10" ht="15.95" customHeight="1" x14ac:dyDescent="0.25">
      <c r="A10" s="95" t="s">
        <v>2</v>
      </c>
      <c r="B10" s="96"/>
      <c r="C10" s="20">
        <f t="shared" si="0"/>
        <v>3.7</v>
      </c>
      <c r="D10" s="20">
        <f>SUM(D9:D9)</f>
        <v>3.7</v>
      </c>
      <c r="E10" s="20">
        <f>SUM(E9:E9)</f>
        <v>0</v>
      </c>
      <c r="F10" s="20">
        <f>SUM(F9:F9)</f>
        <v>0</v>
      </c>
    </row>
    <row r="11" spans="1:10" x14ac:dyDescent="0.25">
      <c r="D11" s="42"/>
      <c r="E11" s="42"/>
      <c r="F11" s="42"/>
    </row>
    <row r="12" spans="1:10" x14ac:dyDescent="0.25">
      <c r="C12" s="42"/>
      <c r="D12" s="42"/>
      <c r="E12" s="42"/>
      <c r="F12" s="42"/>
    </row>
    <row r="13" spans="1:10" x14ac:dyDescent="0.25">
      <c r="F13" s="42"/>
    </row>
  </sheetData>
  <mergeCells count="7">
    <mergeCell ref="A10:B10"/>
    <mergeCell ref="E1:F1"/>
    <mergeCell ref="E2:F2"/>
    <mergeCell ref="E3:F3"/>
    <mergeCell ref="E4:F4"/>
    <mergeCell ref="E5:F5"/>
    <mergeCell ref="A6:F6"/>
  </mergeCells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opLeftCell="A16" workbookViewId="0">
      <selection activeCell="I24" sqref="I24"/>
    </sheetView>
  </sheetViews>
  <sheetFormatPr defaultColWidth="9.140625" defaultRowHeight="15" x14ac:dyDescent="0.2"/>
  <cols>
    <col min="1" max="1" width="6.28515625" style="17" customWidth="1"/>
    <col min="2" max="2" width="7.5703125" style="17" customWidth="1"/>
    <col min="3" max="3" width="38.5703125" style="17" customWidth="1"/>
    <col min="4" max="4" width="65.85546875" style="17" customWidth="1"/>
    <col min="5" max="5" width="13.5703125" style="17" customWidth="1"/>
    <col min="6" max="16384" width="9.140625" style="17"/>
  </cols>
  <sheetData>
    <row r="1" spans="1:5" ht="13.5" customHeight="1" x14ac:dyDescent="0.2">
      <c r="D1" s="97" t="s">
        <v>20</v>
      </c>
      <c r="E1" s="97"/>
    </row>
    <row r="2" spans="1:5" ht="13.5" customHeight="1" x14ac:dyDescent="0.2">
      <c r="D2" s="30" t="s">
        <v>76</v>
      </c>
      <c r="E2" s="28"/>
    </row>
    <row r="3" spans="1:5" ht="13.5" customHeight="1" x14ac:dyDescent="0.2">
      <c r="D3" s="97" t="s">
        <v>28</v>
      </c>
      <c r="E3" s="97"/>
    </row>
    <row r="4" spans="1:5" ht="13.5" customHeight="1" x14ac:dyDescent="0.2">
      <c r="D4" s="98" t="s">
        <v>24</v>
      </c>
      <c r="E4" s="98"/>
    </row>
    <row r="5" spans="1:5" ht="17.25" customHeight="1" x14ac:dyDescent="0.2">
      <c r="D5" s="29"/>
      <c r="E5" s="29"/>
    </row>
    <row r="6" spans="1:5" ht="33" customHeight="1" x14ac:dyDescent="0.2">
      <c r="A6" s="100" t="s">
        <v>29</v>
      </c>
      <c r="B6" s="100"/>
      <c r="C6" s="100"/>
      <c r="D6" s="100"/>
      <c r="E6" s="100"/>
    </row>
    <row r="7" spans="1:5" ht="15" customHeight="1" x14ac:dyDescent="0.2">
      <c r="B7" s="32"/>
      <c r="C7" s="32"/>
      <c r="D7" s="32"/>
      <c r="E7" s="25" t="s">
        <v>13</v>
      </c>
    </row>
    <row r="8" spans="1:5" ht="43.5" customHeight="1" x14ac:dyDescent="0.2">
      <c r="A8" s="31" t="s">
        <v>11</v>
      </c>
      <c r="B8" s="31" t="s">
        <v>4</v>
      </c>
      <c r="C8" s="31" t="s">
        <v>8</v>
      </c>
      <c r="D8" s="31" t="s">
        <v>9</v>
      </c>
      <c r="E8" s="31" t="s">
        <v>19</v>
      </c>
    </row>
    <row r="9" spans="1:5" ht="18" customHeight="1" x14ac:dyDescent="0.25">
      <c r="A9" s="74">
        <v>1</v>
      </c>
      <c r="B9" s="102" t="s">
        <v>32</v>
      </c>
      <c r="C9" s="44" t="s">
        <v>63</v>
      </c>
      <c r="D9" s="16" t="s">
        <v>64</v>
      </c>
      <c r="E9" s="19">
        <v>18</v>
      </c>
    </row>
    <row r="10" spans="1:5" ht="18" customHeight="1" x14ac:dyDescent="0.25">
      <c r="A10" s="74">
        <v>3</v>
      </c>
      <c r="B10" s="103"/>
      <c r="C10" s="79" t="s">
        <v>65</v>
      </c>
      <c r="D10" s="35" t="s">
        <v>66</v>
      </c>
      <c r="E10" s="19">
        <v>4</v>
      </c>
    </row>
    <row r="11" spans="1:5" ht="18" customHeight="1" x14ac:dyDescent="0.25">
      <c r="A11" s="74">
        <v>8</v>
      </c>
      <c r="B11" s="103"/>
      <c r="C11" s="82" t="s">
        <v>71</v>
      </c>
      <c r="D11" s="35" t="s">
        <v>72</v>
      </c>
      <c r="E11" s="19">
        <v>50</v>
      </c>
    </row>
    <row r="12" spans="1:5" ht="18" customHeight="1" x14ac:dyDescent="0.25">
      <c r="A12" s="74">
        <v>14</v>
      </c>
      <c r="B12" s="103"/>
      <c r="C12" s="35" t="s">
        <v>96</v>
      </c>
      <c r="D12" s="35" t="s">
        <v>97</v>
      </c>
      <c r="E12" s="19">
        <v>23.6</v>
      </c>
    </row>
    <row r="13" spans="1:5" ht="18" customHeight="1" x14ac:dyDescent="0.25">
      <c r="A13" s="74">
        <v>16</v>
      </c>
      <c r="B13" s="104"/>
      <c r="C13" s="35" t="s">
        <v>94</v>
      </c>
      <c r="D13" s="35" t="s">
        <v>95</v>
      </c>
      <c r="E13" s="19">
        <v>5</v>
      </c>
    </row>
    <row r="14" spans="1:5" ht="18" customHeight="1" x14ac:dyDescent="0.25">
      <c r="A14" s="73">
        <v>30</v>
      </c>
      <c r="B14" s="76" t="s">
        <v>22</v>
      </c>
      <c r="C14" s="35" t="s">
        <v>57</v>
      </c>
      <c r="D14" s="35" t="s">
        <v>58</v>
      </c>
      <c r="E14" s="19">
        <v>-70.400000000000006</v>
      </c>
    </row>
    <row r="15" spans="1:5" ht="18" customHeight="1" x14ac:dyDescent="0.25">
      <c r="A15" s="74">
        <v>36</v>
      </c>
      <c r="B15" s="76" t="s">
        <v>55</v>
      </c>
      <c r="C15" s="35" t="s">
        <v>91</v>
      </c>
      <c r="D15" s="35" t="s">
        <v>90</v>
      </c>
      <c r="E15" s="19">
        <v>11.4</v>
      </c>
    </row>
    <row r="16" spans="1:5" ht="18" customHeight="1" x14ac:dyDescent="0.25">
      <c r="A16" s="74">
        <v>44</v>
      </c>
      <c r="B16" s="76" t="s">
        <v>52</v>
      </c>
      <c r="C16" s="35" t="s">
        <v>88</v>
      </c>
      <c r="D16" s="35" t="s">
        <v>89</v>
      </c>
      <c r="E16" s="19">
        <v>4</v>
      </c>
    </row>
    <row r="17" spans="1:5" ht="18" customHeight="1" x14ac:dyDescent="0.2">
      <c r="A17" s="33">
        <v>46</v>
      </c>
      <c r="B17" s="45"/>
      <c r="C17" s="34" t="s">
        <v>1</v>
      </c>
      <c r="D17" s="34"/>
      <c r="E17" s="20">
        <f>SUM(E18:E29)</f>
        <v>405.8</v>
      </c>
    </row>
    <row r="18" spans="1:5" ht="18" customHeight="1" x14ac:dyDescent="0.25">
      <c r="A18" s="84" t="s">
        <v>131</v>
      </c>
      <c r="B18" s="77" t="s">
        <v>32</v>
      </c>
      <c r="C18" s="108" t="s">
        <v>1</v>
      </c>
      <c r="D18" s="83" t="s">
        <v>112</v>
      </c>
      <c r="E18" s="19">
        <v>7</v>
      </c>
    </row>
    <row r="19" spans="1:5" ht="18" customHeight="1" x14ac:dyDescent="0.25">
      <c r="A19" s="84" t="s">
        <v>132</v>
      </c>
      <c r="B19" s="105" t="s">
        <v>47</v>
      </c>
      <c r="C19" s="109"/>
      <c r="D19" s="35" t="s">
        <v>111</v>
      </c>
      <c r="E19" s="19">
        <v>5</v>
      </c>
    </row>
    <row r="20" spans="1:5" ht="42.75" customHeight="1" x14ac:dyDescent="0.25">
      <c r="A20" s="21" t="s">
        <v>115</v>
      </c>
      <c r="B20" s="106"/>
      <c r="C20" s="109"/>
      <c r="D20" s="35" t="s">
        <v>113</v>
      </c>
      <c r="E20" s="19">
        <v>26.9</v>
      </c>
    </row>
    <row r="21" spans="1:5" ht="30.75" customHeight="1" x14ac:dyDescent="0.25">
      <c r="A21" s="21" t="s">
        <v>116</v>
      </c>
      <c r="B21" s="106"/>
      <c r="C21" s="109"/>
      <c r="D21" s="35" t="s">
        <v>114</v>
      </c>
      <c r="E21" s="19">
        <v>50.9</v>
      </c>
    </row>
    <row r="22" spans="1:5" ht="18.75" customHeight="1" x14ac:dyDescent="0.25">
      <c r="A22" s="21" t="s">
        <v>100</v>
      </c>
      <c r="B22" s="106"/>
      <c r="C22" s="109"/>
      <c r="D22" s="35" t="s">
        <v>101</v>
      </c>
      <c r="E22" s="19">
        <v>23.4</v>
      </c>
    </row>
    <row r="23" spans="1:5" ht="18.75" customHeight="1" x14ac:dyDescent="0.25">
      <c r="A23" s="21" t="s">
        <v>117</v>
      </c>
      <c r="B23" s="107"/>
      <c r="C23" s="109"/>
      <c r="D23" s="35" t="s">
        <v>118</v>
      </c>
      <c r="E23" s="19">
        <v>3.7</v>
      </c>
    </row>
    <row r="24" spans="1:5" ht="18.75" customHeight="1" x14ac:dyDescent="0.25">
      <c r="A24" s="21" t="s">
        <v>84</v>
      </c>
      <c r="B24" s="105" t="s">
        <v>22</v>
      </c>
      <c r="C24" s="109"/>
      <c r="D24" s="35" t="s">
        <v>85</v>
      </c>
      <c r="E24" s="19">
        <v>-50</v>
      </c>
    </row>
    <row r="25" spans="1:5" ht="18.75" customHeight="1" x14ac:dyDescent="0.25">
      <c r="A25" s="21" t="s">
        <v>109</v>
      </c>
      <c r="B25" s="107"/>
      <c r="C25" s="109"/>
      <c r="D25" s="35" t="s">
        <v>110</v>
      </c>
      <c r="E25" s="19">
        <v>10</v>
      </c>
    </row>
    <row r="26" spans="1:5" ht="18.75" customHeight="1" x14ac:dyDescent="0.25">
      <c r="A26" s="21" t="s">
        <v>119</v>
      </c>
      <c r="B26" s="78" t="s">
        <v>52</v>
      </c>
      <c r="C26" s="109"/>
      <c r="D26" s="35" t="s">
        <v>120</v>
      </c>
      <c r="E26" s="19">
        <v>170.4</v>
      </c>
    </row>
    <row r="27" spans="1:5" ht="18.75" customHeight="1" x14ac:dyDescent="0.25">
      <c r="A27" s="21" t="s">
        <v>125</v>
      </c>
      <c r="B27" s="105" t="s">
        <v>92</v>
      </c>
      <c r="C27" s="109"/>
      <c r="D27" s="35" t="s">
        <v>123</v>
      </c>
      <c r="E27" s="19">
        <v>53.5</v>
      </c>
    </row>
    <row r="28" spans="1:5" ht="18.75" customHeight="1" x14ac:dyDescent="0.25">
      <c r="A28" s="21" t="s">
        <v>126</v>
      </c>
      <c r="B28" s="106"/>
      <c r="C28" s="109"/>
      <c r="D28" s="35" t="s">
        <v>124</v>
      </c>
      <c r="E28" s="19">
        <v>80</v>
      </c>
    </row>
    <row r="29" spans="1:5" ht="30.75" customHeight="1" x14ac:dyDescent="0.25">
      <c r="A29" s="21" t="s">
        <v>127</v>
      </c>
      <c r="B29" s="107"/>
      <c r="C29" s="109"/>
      <c r="D29" s="35" t="s">
        <v>128</v>
      </c>
      <c r="E29" s="19">
        <v>25</v>
      </c>
    </row>
    <row r="30" spans="1:5" ht="18.75" customHeight="1" x14ac:dyDescent="0.25">
      <c r="A30" s="21">
        <v>48</v>
      </c>
      <c r="B30" s="75" t="s">
        <v>52</v>
      </c>
      <c r="C30" s="79" t="s">
        <v>99</v>
      </c>
      <c r="D30" s="35" t="s">
        <v>98</v>
      </c>
      <c r="E30" s="19">
        <v>-30</v>
      </c>
    </row>
    <row r="31" spans="1:5" ht="20.100000000000001" customHeight="1" x14ac:dyDescent="0.25">
      <c r="A31" s="101" t="s">
        <v>45</v>
      </c>
      <c r="B31" s="101"/>
      <c r="C31" s="101"/>
      <c r="D31" s="101"/>
      <c r="E31" s="19">
        <f>SUM(E9:E13,E18)</f>
        <v>107.6</v>
      </c>
    </row>
    <row r="32" spans="1:5" ht="20.100000000000001" customHeight="1" x14ac:dyDescent="0.25">
      <c r="A32" s="101" t="s">
        <v>48</v>
      </c>
      <c r="B32" s="101"/>
      <c r="C32" s="101"/>
      <c r="D32" s="101"/>
      <c r="E32" s="19">
        <f>SUM(E19:E23)</f>
        <v>109.89999999999999</v>
      </c>
    </row>
    <row r="33" spans="1:5" ht="20.100000000000001" customHeight="1" x14ac:dyDescent="0.25">
      <c r="A33" s="101" t="s">
        <v>23</v>
      </c>
      <c r="B33" s="101"/>
      <c r="C33" s="101"/>
      <c r="D33" s="101"/>
      <c r="E33" s="19">
        <f>SUM(E14,E24:E25)</f>
        <v>-110.4</v>
      </c>
    </row>
    <row r="34" spans="1:5" ht="20.100000000000001" customHeight="1" x14ac:dyDescent="0.25">
      <c r="A34" s="101" t="s">
        <v>59</v>
      </c>
      <c r="B34" s="101"/>
      <c r="C34" s="101"/>
      <c r="D34" s="101"/>
      <c r="E34" s="19">
        <f>SUM(E15)</f>
        <v>11.4</v>
      </c>
    </row>
    <row r="35" spans="1:5" ht="20.100000000000001" customHeight="1" x14ac:dyDescent="0.25">
      <c r="A35" s="101" t="s">
        <v>53</v>
      </c>
      <c r="B35" s="101"/>
      <c r="C35" s="101"/>
      <c r="D35" s="101"/>
      <c r="E35" s="19">
        <f>SUM(E16,E26,E30)</f>
        <v>144.4</v>
      </c>
    </row>
    <row r="36" spans="1:5" ht="20.100000000000001" customHeight="1" x14ac:dyDescent="0.25">
      <c r="A36" s="101" t="s">
        <v>93</v>
      </c>
      <c r="B36" s="101"/>
      <c r="C36" s="101"/>
      <c r="D36" s="101"/>
      <c r="E36" s="19">
        <f>SUM(E27:E29)</f>
        <v>158.5</v>
      </c>
    </row>
    <row r="37" spans="1:5" ht="16.5" customHeight="1" x14ac:dyDescent="0.2">
      <c r="A37" s="110" t="s">
        <v>2</v>
      </c>
      <c r="B37" s="110"/>
      <c r="C37" s="110"/>
      <c r="D37" s="110"/>
      <c r="E37" s="20">
        <f>SUM(E31:E36)</f>
        <v>421.4</v>
      </c>
    </row>
    <row r="38" spans="1:5" ht="16.5" customHeight="1" x14ac:dyDescent="0.2">
      <c r="A38" s="101" t="s">
        <v>16</v>
      </c>
      <c r="B38" s="101"/>
      <c r="C38" s="101"/>
      <c r="D38" s="101"/>
      <c r="E38" s="20"/>
    </row>
    <row r="39" spans="1:5" ht="16.5" customHeight="1" x14ac:dyDescent="0.2">
      <c r="A39" s="110" t="s">
        <v>14</v>
      </c>
      <c r="B39" s="110"/>
      <c r="C39" s="110"/>
      <c r="D39" s="110"/>
      <c r="E39" s="20">
        <f>E37-E38</f>
        <v>421.4</v>
      </c>
    </row>
    <row r="41" spans="1:5" x14ac:dyDescent="0.2">
      <c r="E41" s="81"/>
    </row>
  </sheetData>
  <mergeCells count="18">
    <mergeCell ref="A32:D32"/>
    <mergeCell ref="B19:B23"/>
    <mergeCell ref="C18:C29"/>
    <mergeCell ref="B24:B25"/>
    <mergeCell ref="A39:D39"/>
    <mergeCell ref="A38:D38"/>
    <mergeCell ref="A37:D37"/>
    <mergeCell ref="A33:D33"/>
    <mergeCell ref="A34:D34"/>
    <mergeCell ref="A35:D35"/>
    <mergeCell ref="A36:D36"/>
    <mergeCell ref="D1:E1"/>
    <mergeCell ref="D3:E3"/>
    <mergeCell ref="D4:E4"/>
    <mergeCell ref="A6:E6"/>
    <mergeCell ref="A31:D31"/>
    <mergeCell ref="B9:B13"/>
    <mergeCell ref="B27:B29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workbookViewId="0">
      <selection activeCell="C29" sqref="C29"/>
    </sheetView>
  </sheetViews>
  <sheetFormatPr defaultColWidth="9.140625" defaultRowHeight="15" x14ac:dyDescent="0.2"/>
  <cols>
    <col min="1" max="1" width="4" style="52" customWidth="1"/>
    <col min="2" max="2" width="7.5703125" style="52" customWidth="1"/>
    <col min="3" max="3" width="40.85546875" style="52" customWidth="1"/>
    <col min="4" max="4" width="50.42578125" style="52" customWidth="1"/>
    <col min="5" max="5" width="12.28515625" style="52" customWidth="1"/>
    <col min="6" max="6" width="9.140625" style="52" hidden="1" customWidth="1"/>
    <col min="7" max="16384" width="9.140625" style="52"/>
  </cols>
  <sheetData>
    <row r="1" spans="1:8" ht="12.75" customHeight="1" x14ac:dyDescent="0.2">
      <c r="A1" s="52" t="s">
        <v>35</v>
      </c>
      <c r="D1" s="98" t="s">
        <v>20</v>
      </c>
      <c r="E1" s="98"/>
    </row>
    <row r="2" spans="1:8" ht="14.25" customHeight="1" x14ac:dyDescent="0.2">
      <c r="D2" s="98" t="s">
        <v>76</v>
      </c>
      <c r="E2" s="98"/>
    </row>
    <row r="3" spans="1:8" ht="12" customHeight="1" x14ac:dyDescent="0.2">
      <c r="D3" s="98" t="s">
        <v>28</v>
      </c>
      <c r="E3" s="98"/>
    </row>
    <row r="4" spans="1:8" ht="15" customHeight="1" x14ac:dyDescent="0.2">
      <c r="D4" s="98" t="s">
        <v>61</v>
      </c>
      <c r="E4" s="98"/>
    </row>
    <row r="5" spans="1:8" ht="12" customHeight="1" x14ac:dyDescent="0.2"/>
    <row r="6" spans="1:8" ht="30.75" customHeight="1" x14ac:dyDescent="0.2">
      <c r="A6" s="111" t="s">
        <v>62</v>
      </c>
      <c r="B6" s="111"/>
      <c r="C6" s="111"/>
      <c r="D6" s="111"/>
      <c r="E6" s="111"/>
      <c r="F6" s="111"/>
      <c r="H6" s="54"/>
    </row>
    <row r="7" spans="1:8" ht="14.25" customHeight="1" x14ac:dyDescent="0.2">
      <c r="E7" s="43" t="s">
        <v>13</v>
      </c>
    </row>
    <row r="8" spans="1:8" ht="48.75" customHeight="1" x14ac:dyDescent="0.2">
      <c r="A8" s="16" t="s">
        <v>5</v>
      </c>
      <c r="B8" s="53" t="s">
        <v>4</v>
      </c>
      <c r="C8" s="53" t="s">
        <v>8</v>
      </c>
      <c r="D8" s="53" t="s">
        <v>9</v>
      </c>
      <c r="E8" s="55" t="s">
        <v>19</v>
      </c>
    </row>
    <row r="9" spans="1:8" ht="15" customHeight="1" x14ac:dyDescent="0.25">
      <c r="A9" s="53">
        <v>1</v>
      </c>
      <c r="B9" s="112" t="s">
        <v>32</v>
      </c>
      <c r="C9" s="16" t="s">
        <v>63</v>
      </c>
      <c r="D9" s="56" t="s">
        <v>64</v>
      </c>
      <c r="E9" s="57">
        <v>1.1000000000000001</v>
      </c>
      <c r="F9" s="58"/>
    </row>
    <row r="10" spans="1:8" ht="15" customHeight="1" x14ac:dyDescent="0.25">
      <c r="A10" s="53">
        <v>3</v>
      </c>
      <c r="B10" s="113"/>
      <c r="C10" s="16" t="s">
        <v>65</v>
      </c>
      <c r="D10" s="16" t="s">
        <v>66</v>
      </c>
      <c r="E10" s="60">
        <v>9.1999999999999993</v>
      </c>
      <c r="F10" s="59"/>
    </row>
    <row r="11" spans="1:8" ht="15" customHeight="1" x14ac:dyDescent="0.25">
      <c r="A11" s="53">
        <v>4</v>
      </c>
      <c r="B11" s="113"/>
      <c r="C11" s="16" t="s">
        <v>67</v>
      </c>
      <c r="D11" s="16" t="s">
        <v>68</v>
      </c>
      <c r="E11" s="60">
        <v>11.6</v>
      </c>
      <c r="F11" s="59"/>
    </row>
    <row r="12" spans="1:8" ht="15" customHeight="1" x14ac:dyDescent="0.25">
      <c r="A12" s="53">
        <v>7</v>
      </c>
      <c r="B12" s="113"/>
      <c r="C12" s="16" t="s">
        <v>69</v>
      </c>
      <c r="D12" s="16" t="s">
        <v>70</v>
      </c>
      <c r="E12" s="60">
        <v>5.4</v>
      </c>
      <c r="F12" s="59"/>
    </row>
    <row r="13" spans="1:8" ht="15" customHeight="1" x14ac:dyDescent="0.25">
      <c r="A13" s="53">
        <v>11</v>
      </c>
      <c r="B13" s="113"/>
      <c r="C13" s="16" t="s">
        <v>73</v>
      </c>
      <c r="D13" s="16" t="s">
        <v>74</v>
      </c>
      <c r="E13" s="60">
        <v>6.3</v>
      </c>
    </row>
    <row r="14" spans="1:8" ht="15" customHeight="1" x14ac:dyDescent="0.25">
      <c r="A14" s="53">
        <v>21</v>
      </c>
      <c r="B14" s="114"/>
      <c r="C14" s="16" t="s">
        <v>1</v>
      </c>
      <c r="D14" s="16" t="s">
        <v>75</v>
      </c>
      <c r="E14" s="60">
        <v>-33.6</v>
      </c>
    </row>
    <row r="15" spans="1:8" ht="15" customHeight="1" x14ac:dyDescent="0.2">
      <c r="A15" s="115" t="s">
        <v>14</v>
      </c>
      <c r="B15" s="115"/>
      <c r="C15" s="115"/>
      <c r="D15" s="115"/>
      <c r="E15" s="20">
        <f>SUM(E9:E14)</f>
        <v>0</v>
      </c>
    </row>
    <row r="16" spans="1:8" ht="15" customHeight="1" x14ac:dyDescent="0.2">
      <c r="A16" s="61"/>
      <c r="B16" s="61"/>
      <c r="C16" s="61"/>
      <c r="D16" s="61"/>
      <c r="E16" s="62"/>
    </row>
    <row r="17" spans="1:6" ht="15" customHeight="1" x14ac:dyDescent="0.2">
      <c r="A17" s="61"/>
      <c r="B17" s="61"/>
      <c r="C17" s="61"/>
      <c r="D17" s="63"/>
      <c r="E17" s="64"/>
    </row>
    <row r="18" spans="1:6" ht="15" customHeight="1" x14ac:dyDescent="0.2">
      <c r="A18" s="65"/>
      <c r="B18" s="65"/>
      <c r="C18" s="65"/>
      <c r="D18" s="66"/>
      <c r="E18" s="64"/>
      <c r="F18" s="67"/>
    </row>
    <row r="19" spans="1:6" ht="13.5" customHeight="1" x14ac:dyDescent="0.2">
      <c r="A19" s="65"/>
      <c r="B19" s="65"/>
      <c r="C19" s="65"/>
      <c r="D19" s="66"/>
      <c r="E19" s="64"/>
      <c r="F19" s="67"/>
    </row>
    <row r="20" spans="1:6" ht="12.75" customHeight="1" x14ac:dyDescent="0.2">
      <c r="A20" s="67"/>
      <c r="B20" s="67"/>
      <c r="C20" s="67"/>
      <c r="D20" s="66"/>
      <c r="E20" s="68"/>
      <c r="F20" s="67"/>
    </row>
    <row r="21" spans="1:6" x14ac:dyDescent="0.2">
      <c r="A21" s="67"/>
      <c r="B21" s="67"/>
      <c r="C21" s="67"/>
      <c r="D21" s="66"/>
      <c r="E21" s="68"/>
      <c r="F21" s="67"/>
    </row>
    <row r="22" spans="1:6" x14ac:dyDescent="0.2">
      <c r="A22" s="67"/>
      <c r="B22" s="67"/>
      <c r="C22" s="67"/>
      <c r="D22" s="69"/>
      <c r="E22" s="70"/>
      <c r="F22" s="67"/>
    </row>
    <row r="23" spans="1:6" x14ac:dyDescent="0.2">
      <c r="A23" s="67"/>
      <c r="B23" s="67"/>
      <c r="C23" s="67"/>
      <c r="D23" s="69"/>
      <c r="E23" s="70"/>
      <c r="F23" s="67"/>
    </row>
    <row r="24" spans="1:6" x14ac:dyDescent="0.2">
      <c r="A24" s="67"/>
      <c r="B24" s="67"/>
      <c r="C24" s="67"/>
      <c r="D24" s="69"/>
      <c r="E24" s="70"/>
      <c r="F24" s="67"/>
    </row>
    <row r="25" spans="1:6" x14ac:dyDescent="0.2">
      <c r="A25" s="67"/>
      <c r="B25" s="67"/>
      <c r="C25" s="67"/>
      <c r="D25" s="69"/>
      <c r="E25" s="70"/>
      <c r="F25" s="67"/>
    </row>
    <row r="26" spans="1:6" x14ac:dyDescent="0.2">
      <c r="A26" s="67"/>
      <c r="B26" s="67"/>
      <c r="C26" s="67"/>
      <c r="D26" s="69"/>
      <c r="E26" s="70"/>
      <c r="F26" s="67"/>
    </row>
    <row r="27" spans="1:6" x14ac:dyDescent="0.2">
      <c r="A27" s="67"/>
      <c r="B27" s="67"/>
      <c r="C27" s="67"/>
      <c r="D27" s="69"/>
      <c r="E27" s="70"/>
      <c r="F27" s="67"/>
    </row>
    <row r="28" spans="1:6" x14ac:dyDescent="0.2">
      <c r="A28" s="67"/>
      <c r="B28" s="67"/>
      <c r="C28" s="67"/>
      <c r="D28" s="69"/>
      <c r="E28" s="70"/>
      <c r="F28" s="67"/>
    </row>
    <row r="29" spans="1:6" x14ac:dyDescent="0.2">
      <c r="A29" s="67"/>
      <c r="B29" s="67"/>
      <c r="C29" s="67"/>
      <c r="D29" s="69"/>
      <c r="E29" s="70"/>
      <c r="F29" s="67"/>
    </row>
    <row r="30" spans="1:6" x14ac:dyDescent="0.2">
      <c r="A30" s="67"/>
      <c r="B30" s="67"/>
      <c r="C30" s="67"/>
      <c r="D30" s="67"/>
      <c r="E30" s="71"/>
      <c r="F30" s="67"/>
    </row>
    <row r="31" spans="1:6" x14ac:dyDescent="0.2">
      <c r="A31" s="67"/>
      <c r="B31" s="67"/>
      <c r="C31" s="67"/>
      <c r="D31" s="67"/>
      <c r="E31" s="67"/>
      <c r="F31" s="67"/>
    </row>
    <row r="32" spans="1:6" x14ac:dyDescent="0.2">
      <c r="A32" s="67"/>
      <c r="B32" s="67"/>
      <c r="C32" s="67"/>
      <c r="D32" s="67"/>
      <c r="E32" s="67"/>
      <c r="F32" s="67"/>
    </row>
    <row r="33" spans="1:6" x14ac:dyDescent="0.2">
      <c r="A33" s="67"/>
      <c r="B33" s="67"/>
      <c r="C33" s="67"/>
      <c r="D33" s="67"/>
      <c r="E33" s="67"/>
      <c r="F33" s="67"/>
    </row>
    <row r="34" spans="1:6" x14ac:dyDescent="0.2">
      <c r="A34" s="67"/>
      <c r="B34" s="67"/>
      <c r="C34" s="67"/>
      <c r="D34" s="67"/>
      <c r="E34" s="67"/>
      <c r="F34" s="67"/>
    </row>
    <row r="35" spans="1:6" x14ac:dyDescent="0.2">
      <c r="A35" s="67"/>
      <c r="B35" s="67"/>
      <c r="C35" s="67"/>
      <c r="D35" s="67"/>
      <c r="E35" s="67"/>
      <c r="F35" s="67"/>
    </row>
    <row r="36" spans="1:6" x14ac:dyDescent="0.2">
      <c r="A36" s="67"/>
      <c r="B36" s="67"/>
      <c r="C36" s="67"/>
      <c r="D36" s="67"/>
      <c r="E36" s="67"/>
      <c r="F36" s="67"/>
    </row>
    <row r="37" spans="1:6" x14ac:dyDescent="0.2">
      <c r="A37" s="67"/>
      <c r="B37" s="67"/>
      <c r="C37" s="67"/>
      <c r="D37" s="67"/>
      <c r="E37" s="67"/>
      <c r="F37" s="67"/>
    </row>
    <row r="38" spans="1:6" x14ac:dyDescent="0.2">
      <c r="A38" s="67"/>
      <c r="B38" s="67"/>
      <c r="C38" s="67"/>
      <c r="D38" s="67"/>
      <c r="E38" s="67"/>
      <c r="F38" s="67"/>
    </row>
    <row r="39" spans="1:6" x14ac:dyDescent="0.2">
      <c r="A39" s="67"/>
      <c r="B39" s="67"/>
      <c r="C39" s="67"/>
      <c r="D39" s="67"/>
      <c r="E39" s="67"/>
      <c r="F39" s="67"/>
    </row>
    <row r="40" spans="1:6" x14ac:dyDescent="0.2">
      <c r="A40" s="67"/>
      <c r="B40" s="67"/>
      <c r="C40" s="67"/>
      <c r="D40" s="67"/>
      <c r="E40" s="67"/>
      <c r="F40" s="67"/>
    </row>
  </sheetData>
  <mergeCells count="7">
    <mergeCell ref="A6:F6"/>
    <mergeCell ref="B9:B14"/>
    <mergeCell ref="A15:D15"/>
    <mergeCell ref="D1:E1"/>
    <mergeCell ref="D2:E2"/>
    <mergeCell ref="D3:E3"/>
    <mergeCell ref="D4:E4"/>
  </mergeCells>
  <pageMargins left="0.7" right="0.7" top="0.75" bottom="0.75" header="0.3" footer="0.3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I17" sqref="A1:XFD1048576"/>
    </sheetView>
  </sheetViews>
  <sheetFormatPr defaultColWidth="9.140625" defaultRowHeight="15" x14ac:dyDescent="0.25"/>
  <cols>
    <col min="1" max="1" width="4.85546875" style="18" customWidth="1"/>
    <col min="2" max="2" width="7.5703125" style="18" customWidth="1"/>
    <col min="3" max="3" width="39.85546875" style="18" customWidth="1"/>
    <col min="4" max="4" width="65.5703125" style="18" customWidth="1"/>
    <col min="5" max="5" width="12.42578125" style="18" customWidth="1"/>
    <col min="6" max="6" width="9.140625" style="18"/>
    <col min="7" max="7" width="9.42578125" style="18" bestFit="1" customWidth="1"/>
    <col min="8" max="16384" width="9.140625" style="18"/>
  </cols>
  <sheetData>
    <row r="1" spans="1:6" ht="15" customHeight="1" x14ac:dyDescent="0.25">
      <c r="D1" s="98" t="s">
        <v>20</v>
      </c>
      <c r="E1" s="98"/>
    </row>
    <row r="2" spans="1:6" ht="16.149999999999999" customHeight="1" x14ac:dyDescent="0.25">
      <c r="D2" s="98" t="s">
        <v>76</v>
      </c>
      <c r="E2" s="98"/>
    </row>
    <row r="3" spans="1:6" ht="15" customHeight="1" x14ac:dyDescent="0.25">
      <c r="D3" s="98" t="s">
        <v>28</v>
      </c>
      <c r="E3" s="98"/>
    </row>
    <row r="4" spans="1:6" ht="15" customHeight="1" x14ac:dyDescent="0.25">
      <c r="D4" s="97" t="s">
        <v>25</v>
      </c>
      <c r="E4" s="97"/>
    </row>
    <row r="5" spans="1:6" ht="15" customHeight="1" x14ac:dyDescent="0.25">
      <c r="E5" s="14"/>
    </row>
    <row r="6" spans="1:6" ht="18.75" customHeight="1" x14ac:dyDescent="0.25">
      <c r="A6" s="118" t="s">
        <v>30</v>
      </c>
      <c r="B6" s="118"/>
      <c r="C6" s="118"/>
      <c r="D6" s="118"/>
      <c r="E6" s="118"/>
      <c r="F6" s="118"/>
    </row>
    <row r="7" spans="1:6" ht="16.5" customHeight="1" x14ac:dyDescent="0.25">
      <c r="E7" s="24" t="s">
        <v>13</v>
      </c>
    </row>
    <row r="8" spans="1:6" ht="46.5" customHeight="1" x14ac:dyDescent="0.25">
      <c r="A8" s="90" t="s">
        <v>11</v>
      </c>
      <c r="B8" s="90" t="s">
        <v>4</v>
      </c>
      <c r="C8" s="90" t="s">
        <v>8</v>
      </c>
      <c r="D8" s="90" t="s">
        <v>9</v>
      </c>
      <c r="E8" s="90" t="s">
        <v>19</v>
      </c>
    </row>
    <row r="9" spans="1:6" ht="17.25" customHeight="1" x14ac:dyDescent="0.25">
      <c r="A9" s="90">
        <v>3</v>
      </c>
      <c r="B9" s="119" t="s">
        <v>32</v>
      </c>
      <c r="C9" s="4" t="s">
        <v>65</v>
      </c>
      <c r="D9" s="4" t="s">
        <v>66</v>
      </c>
      <c r="E9" s="22">
        <v>4.2030000000000003</v>
      </c>
    </row>
    <row r="10" spans="1:6" ht="17.25" customHeight="1" x14ac:dyDescent="0.25">
      <c r="A10" s="90">
        <v>4</v>
      </c>
      <c r="B10" s="120"/>
      <c r="C10" s="4" t="s">
        <v>67</v>
      </c>
      <c r="D10" s="4" t="s">
        <v>68</v>
      </c>
      <c r="E10" s="22">
        <v>4.4909999999999997</v>
      </c>
    </row>
    <row r="11" spans="1:6" ht="17.25" customHeight="1" x14ac:dyDescent="0.25">
      <c r="A11" s="90">
        <v>9</v>
      </c>
      <c r="B11" s="121"/>
      <c r="C11" s="4" t="s">
        <v>73</v>
      </c>
      <c r="D11" s="4" t="s">
        <v>74</v>
      </c>
      <c r="E11" s="22">
        <v>2.0539999999999998</v>
      </c>
    </row>
    <row r="12" spans="1:6" ht="32.25" customHeight="1" x14ac:dyDescent="0.25">
      <c r="A12" s="90">
        <v>18</v>
      </c>
      <c r="B12" s="51" t="s">
        <v>47</v>
      </c>
      <c r="C12" s="49" t="s">
        <v>1</v>
      </c>
      <c r="D12" s="4" t="s">
        <v>80</v>
      </c>
      <c r="E12" s="22">
        <v>303.5</v>
      </c>
    </row>
    <row r="13" spans="1:6" ht="18" customHeight="1" x14ac:dyDescent="0.25">
      <c r="A13" s="90">
        <v>33</v>
      </c>
      <c r="B13" s="51" t="s">
        <v>82</v>
      </c>
      <c r="C13" s="49" t="s">
        <v>1</v>
      </c>
      <c r="D13" s="35" t="s">
        <v>81</v>
      </c>
      <c r="E13" s="22">
        <v>8.266</v>
      </c>
    </row>
    <row r="14" spans="1:6" ht="18" customHeight="1" x14ac:dyDescent="0.25">
      <c r="A14" s="90">
        <v>42</v>
      </c>
      <c r="B14" s="89" t="s">
        <v>32</v>
      </c>
      <c r="C14" s="16" t="s">
        <v>1</v>
      </c>
      <c r="D14" s="83" t="s">
        <v>112</v>
      </c>
      <c r="E14" s="22">
        <v>12</v>
      </c>
    </row>
    <row r="15" spans="1:6" ht="18" customHeight="1" x14ac:dyDescent="0.25">
      <c r="A15" s="90">
        <v>43</v>
      </c>
      <c r="B15" s="89" t="s">
        <v>47</v>
      </c>
      <c r="C15" s="16" t="s">
        <v>1</v>
      </c>
      <c r="D15" s="83" t="s">
        <v>140</v>
      </c>
      <c r="E15" s="22">
        <v>197.21799999999999</v>
      </c>
    </row>
    <row r="16" spans="1:6" ht="18" customHeight="1" x14ac:dyDescent="0.25">
      <c r="A16" s="117" t="s">
        <v>45</v>
      </c>
      <c r="B16" s="117"/>
      <c r="C16" s="117"/>
      <c r="D16" s="117"/>
      <c r="E16" s="22">
        <f>SUM(E9:E11,E14)</f>
        <v>22.747999999999998</v>
      </c>
    </row>
    <row r="17" spans="1:5" ht="15.95" customHeight="1" x14ac:dyDescent="0.25">
      <c r="A17" s="117" t="s">
        <v>48</v>
      </c>
      <c r="B17" s="117"/>
      <c r="C17" s="117"/>
      <c r="D17" s="117"/>
      <c r="E17" s="22">
        <f>SUM(E12,E15)</f>
        <v>500.71799999999996</v>
      </c>
    </row>
    <row r="18" spans="1:5" ht="15.95" customHeight="1" x14ac:dyDescent="0.25">
      <c r="A18" s="117" t="s">
        <v>83</v>
      </c>
      <c r="B18" s="117"/>
      <c r="C18" s="117"/>
      <c r="D18" s="117"/>
      <c r="E18" s="22">
        <f>SUM(E13)</f>
        <v>8.266</v>
      </c>
    </row>
    <row r="19" spans="1:5" ht="15.95" customHeight="1" x14ac:dyDescent="0.25">
      <c r="A19" s="116" t="s">
        <v>14</v>
      </c>
      <c r="B19" s="116"/>
      <c r="C19" s="116"/>
      <c r="D19" s="116"/>
      <c r="E19" s="131">
        <f>SUM(E16:E18)</f>
        <v>531.73199999999997</v>
      </c>
    </row>
    <row r="21" spans="1:5" x14ac:dyDescent="0.25">
      <c r="D21" s="24"/>
      <c r="E21" s="27"/>
    </row>
    <row r="23" spans="1:5" x14ac:dyDescent="0.25">
      <c r="E23" s="27"/>
    </row>
  </sheetData>
  <mergeCells count="10">
    <mergeCell ref="A19:D19"/>
    <mergeCell ref="A17:D17"/>
    <mergeCell ref="D1:E1"/>
    <mergeCell ref="D2:E2"/>
    <mergeCell ref="D3:E3"/>
    <mergeCell ref="D4:E4"/>
    <mergeCell ref="A6:F6"/>
    <mergeCell ref="B9:B11"/>
    <mergeCell ref="A18:D18"/>
    <mergeCell ref="A16:D16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F29" sqref="F29"/>
    </sheetView>
  </sheetViews>
  <sheetFormatPr defaultColWidth="9.140625" defaultRowHeight="15" x14ac:dyDescent="0.2"/>
  <cols>
    <col min="1" max="1" width="4" style="36" customWidth="1"/>
    <col min="2" max="2" width="10.28515625" style="36" customWidth="1"/>
    <col min="3" max="3" width="41.28515625" style="36" customWidth="1"/>
    <col min="4" max="4" width="49.7109375" style="36" customWidth="1"/>
    <col min="5" max="5" width="12.7109375" style="36" customWidth="1"/>
    <col min="6" max="16384" width="9.140625" style="36"/>
  </cols>
  <sheetData>
    <row r="1" spans="1:5" ht="12.75" customHeight="1" x14ac:dyDescent="0.2">
      <c r="D1" s="98" t="s">
        <v>20</v>
      </c>
      <c r="E1" s="98"/>
    </row>
    <row r="2" spans="1:5" ht="12.75" customHeight="1" x14ac:dyDescent="0.2">
      <c r="D2" s="98" t="s">
        <v>76</v>
      </c>
      <c r="E2" s="98"/>
    </row>
    <row r="3" spans="1:5" ht="12.75" customHeight="1" x14ac:dyDescent="0.2">
      <c r="D3" s="98" t="s">
        <v>28</v>
      </c>
      <c r="E3" s="98"/>
    </row>
    <row r="4" spans="1:5" ht="15" customHeight="1" x14ac:dyDescent="0.2">
      <c r="D4" s="98" t="s">
        <v>43</v>
      </c>
      <c r="E4" s="98"/>
    </row>
    <row r="5" spans="1:5" ht="15" customHeight="1" x14ac:dyDescent="0.2"/>
    <row r="6" spans="1:5" ht="29.25" customHeight="1" x14ac:dyDescent="0.2">
      <c r="A6" s="111" t="s">
        <v>44</v>
      </c>
      <c r="B6" s="111"/>
      <c r="C6" s="111"/>
      <c r="D6" s="111"/>
      <c r="E6" s="111"/>
    </row>
    <row r="7" spans="1:5" ht="15" customHeight="1" x14ac:dyDescent="0.2">
      <c r="E7" s="43" t="s">
        <v>13</v>
      </c>
    </row>
    <row r="8" spans="1:5" ht="45.75" customHeight="1" x14ac:dyDescent="0.2">
      <c r="A8" s="37" t="s">
        <v>5</v>
      </c>
      <c r="B8" s="37" t="s">
        <v>4</v>
      </c>
      <c r="C8" s="37" t="s">
        <v>8</v>
      </c>
      <c r="D8" s="37" t="s">
        <v>9</v>
      </c>
      <c r="E8" s="37" t="s">
        <v>19</v>
      </c>
    </row>
    <row r="9" spans="1:5" s="48" customFormat="1" ht="18" customHeight="1" x14ac:dyDescent="0.25">
      <c r="A9" s="50">
        <v>31</v>
      </c>
      <c r="B9" s="78" t="s">
        <v>55</v>
      </c>
      <c r="C9" s="16" t="s">
        <v>86</v>
      </c>
      <c r="D9" s="16" t="s">
        <v>87</v>
      </c>
      <c r="E9" s="40">
        <v>3.7</v>
      </c>
    </row>
    <row r="10" spans="1:5" s="46" customFormat="1" ht="16.5" customHeight="1" x14ac:dyDescent="0.25">
      <c r="A10" s="122" t="s">
        <v>59</v>
      </c>
      <c r="B10" s="122"/>
      <c r="C10" s="122"/>
      <c r="D10" s="122"/>
      <c r="E10" s="19">
        <f>SUM(E9)</f>
        <v>3.7</v>
      </c>
    </row>
    <row r="11" spans="1:5" ht="16.5" customHeight="1" x14ac:dyDescent="0.2">
      <c r="A11" s="115" t="s">
        <v>14</v>
      </c>
      <c r="B11" s="115"/>
      <c r="C11" s="115"/>
      <c r="D11" s="115"/>
      <c r="E11" s="20">
        <f>SUM(E10:E10)</f>
        <v>3.7</v>
      </c>
    </row>
  </sheetData>
  <mergeCells count="7">
    <mergeCell ref="A11:D11"/>
    <mergeCell ref="D1:E1"/>
    <mergeCell ref="D2:E2"/>
    <mergeCell ref="D3:E3"/>
    <mergeCell ref="D4:E4"/>
    <mergeCell ref="A6:E6"/>
    <mergeCell ref="A10:D10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D26"/>
  <sheetViews>
    <sheetView tabSelected="1" workbookViewId="0">
      <selection activeCell="C25" sqref="A1:XFD1048576"/>
    </sheetView>
  </sheetViews>
  <sheetFormatPr defaultColWidth="9.140625" defaultRowHeight="15" x14ac:dyDescent="0.2"/>
  <cols>
    <col min="1" max="1" width="4.5703125" style="3" customWidth="1"/>
    <col min="2" max="2" width="10.140625" style="3" customWidth="1"/>
    <col min="3" max="3" width="63.5703125" style="3" customWidth="1"/>
    <col min="4" max="4" width="27.5703125" style="3" customWidth="1"/>
    <col min="5" max="16384" width="9.140625" style="3"/>
  </cols>
  <sheetData>
    <row r="1" spans="1:4" ht="13.5" customHeight="1" x14ac:dyDescent="0.2">
      <c r="C1" s="86"/>
      <c r="D1" s="87" t="s">
        <v>20</v>
      </c>
    </row>
    <row r="2" spans="1:4" ht="13.5" customHeight="1" x14ac:dyDescent="0.2">
      <c r="C2" s="86"/>
      <c r="D2" s="87" t="s">
        <v>76</v>
      </c>
    </row>
    <row r="3" spans="1:4" ht="13.5" customHeight="1" x14ac:dyDescent="0.2">
      <c r="C3" s="86"/>
      <c r="D3" s="87" t="s">
        <v>28</v>
      </c>
    </row>
    <row r="4" spans="1:4" ht="13.5" customHeight="1" x14ac:dyDescent="0.2">
      <c r="C4" s="86"/>
      <c r="D4" s="87" t="s">
        <v>21</v>
      </c>
    </row>
    <row r="5" spans="1:4" x14ac:dyDescent="0.25">
      <c r="D5" s="11"/>
    </row>
    <row r="6" spans="1:4" ht="45" customHeight="1" x14ac:dyDescent="0.2">
      <c r="A6" s="123" t="s">
        <v>31</v>
      </c>
      <c r="B6" s="123"/>
      <c r="C6" s="123"/>
      <c r="D6" s="123"/>
    </row>
    <row r="7" spans="1:4" ht="15" customHeight="1" x14ac:dyDescent="0.2">
      <c r="D7" s="7" t="s">
        <v>13</v>
      </c>
    </row>
    <row r="8" spans="1:4" ht="35.25" customHeight="1" x14ac:dyDescent="0.2">
      <c r="A8" s="91" t="s">
        <v>11</v>
      </c>
      <c r="B8" s="88" t="s">
        <v>4</v>
      </c>
      <c r="C8" s="88" t="s">
        <v>3</v>
      </c>
      <c r="D8" s="88" t="s">
        <v>0</v>
      </c>
    </row>
    <row r="9" spans="1:4" ht="25.5" customHeight="1" x14ac:dyDescent="0.25">
      <c r="A9" s="91">
        <v>1</v>
      </c>
      <c r="B9" s="13" t="s">
        <v>32</v>
      </c>
      <c r="C9" s="16" t="s">
        <v>46</v>
      </c>
      <c r="D9" s="12">
        <f>SUM('savivaldybės funkcijos(3)'!E31,'ugdymo reikmėms(5)'!E15,'kt_ dotacijos (6)'!E16,)</f>
        <v>130.34799999999998</v>
      </c>
    </row>
    <row r="10" spans="1:4" ht="25.5" customHeight="1" x14ac:dyDescent="0.25">
      <c r="A10" s="91">
        <v>2</v>
      </c>
      <c r="B10" s="13" t="s">
        <v>47</v>
      </c>
      <c r="C10" s="16" t="s">
        <v>49</v>
      </c>
      <c r="D10" s="12">
        <f>SUM('savivaldybės funkcijos(3)'!E32,'kt_ dotacijos (6)'!E17)</f>
        <v>610.61799999999994</v>
      </c>
    </row>
    <row r="11" spans="1:4" ht="24.95" customHeight="1" x14ac:dyDescent="0.25">
      <c r="A11" s="91">
        <v>4</v>
      </c>
      <c r="B11" s="13" t="s">
        <v>22</v>
      </c>
      <c r="C11" s="16" t="s">
        <v>10</v>
      </c>
      <c r="D11" s="12">
        <f>SUM('savivaldybės funkcijos(3)'!E33)</f>
        <v>-110.4</v>
      </c>
    </row>
    <row r="12" spans="1:4" ht="24.95" customHeight="1" x14ac:dyDescent="0.25">
      <c r="A12" s="91">
        <v>5</v>
      </c>
      <c r="B12" s="13" t="s">
        <v>82</v>
      </c>
      <c r="C12" s="16" t="s">
        <v>121</v>
      </c>
      <c r="D12" s="12">
        <f>SUM('kt_ dotacijos (6)'!E18)</f>
        <v>8.266</v>
      </c>
    </row>
    <row r="13" spans="1:4" ht="24.95" customHeight="1" x14ac:dyDescent="0.25">
      <c r="A13" s="91">
        <v>6</v>
      </c>
      <c r="B13" s="13" t="s">
        <v>55</v>
      </c>
      <c r="C13" s="16" t="s">
        <v>56</v>
      </c>
      <c r="D13" s="12">
        <f>SUM('savivaldybės funkcijos(3)'!E34,'biud_ist_pajamos(7)'!E10)</f>
        <v>15.100000000000001</v>
      </c>
    </row>
    <row r="14" spans="1:4" ht="24.95" customHeight="1" x14ac:dyDescent="0.25">
      <c r="A14" s="91">
        <v>7</v>
      </c>
      <c r="B14" s="13" t="s">
        <v>52</v>
      </c>
      <c r="C14" s="16" t="s">
        <v>54</v>
      </c>
      <c r="D14" s="12">
        <f>SUM('savivaldybės funkcijos(3)'!E35)</f>
        <v>144.4</v>
      </c>
    </row>
    <row r="15" spans="1:4" ht="24.95" customHeight="1" x14ac:dyDescent="0.25">
      <c r="A15" s="91">
        <v>8</v>
      </c>
      <c r="B15" s="13" t="s">
        <v>92</v>
      </c>
      <c r="C15" s="16" t="s">
        <v>122</v>
      </c>
      <c r="D15" s="12">
        <f>SUM('savivaldybės funkcijos(3)'!E36)</f>
        <v>158.5</v>
      </c>
    </row>
    <row r="16" spans="1:4" ht="16.5" customHeight="1" x14ac:dyDescent="0.2">
      <c r="A16" s="91">
        <v>9</v>
      </c>
      <c r="B16" s="128" t="s">
        <v>12</v>
      </c>
      <c r="C16" s="129"/>
      <c r="D16" s="130">
        <f>SUM(D9:D15)</f>
        <v>956.83199999999988</v>
      </c>
    </row>
    <row r="17" spans="1:4" ht="16.5" customHeight="1" x14ac:dyDescent="0.25">
      <c r="A17" s="91">
        <v>10</v>
      </c>
      <c r="B17" s="124" t="s">
        <v>18</v>
      </c>
      <c r="C17" s="125"/>
      <c r="D17" s="12">
        <f>'savivaldybės funkcijos(3)'!E38</f>
        <v>0</v>
      </c>
    </row>
    <row r="18" spans="1:4" ht="16.5" customHeight="1" x14ac:dyDescent="0.2">
      <c r="A18" s="91">
        <v>11</v>
      </c>
      <c r="B18" s="126" t="s">
        <v>17</v>
      </c>
      <c r="C18" s="127"/>
      <c r="D18" s="130">
        <f>D16-D17</f>
        <v>956.83199999999988</v>
      </c>
    </row>
    <row r="19" spans="1:4" x14ac:dyDescent="0.2">
      <c r="C19" s="7"/>
    </row>
    <row r="20" spans="1:4" x14ac:dyDescent="0.2">
      <c r="D20" s="23"/>
    </row>
    <row r="22" spans="1:4" x14ac:dyDescent="0.2">
      <c r="D22" s="23"/>
    </row>
    <row r="26" spans="1:4" x14ac:dyDescent="0.25">
      <c r="D26" s="27"/>
    </row>
  </sheetData>
  <mergeCells count="4">
    <mergeCell ref="A6:D6"/>
    <mergeCell ref="B17:C17"/>
    <mergeCell ref="B18:C18"/>
    <mergeCell ref="B16:C16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7</vt:i4>
      </vt:variant>
      <vt:variant>
        <vt:lpstr>Įvardinti diapazonai</vt:lpstr>
      </vt:variant>
      <vt:variant>
        <vt:i4>6</vt:i4>
      </vt:variant>
    </vt:vector>
  </HeadingPairs>
  <TitlesOfParts>
    <vt:vector size="13" baseType="lpstr">
      <vt:lpstr>pajamos (1)</vt:lpstr>
      <vt:lpstr>įmokos(2)</vt:lpstr>
      <vt:lpstr>savivaldybės funkcijos(3)</vt:lpstr>
      <vt:lpstr>ugdymo reikmėms(5)</vt:lpstr>
      <vt:lpstr>kt_ dotacijos (6)</vt:lpstr>
      <vt:lpstr>biud_ist_pajamos(7)</vt:lpstr>
      <vt:lpstr>programos(9)</vt:lpstr>
      <vt:lpstr>'biud_ist_pajamos(7)'!Print_Titles</vt:lpstr>
      <vt:lpstr>'įmokos(2)'!Print_Titles</vt:lpstr>
      <vt:lpstr>'kt_ dotacijos (6)'!Print_Titles</vt:lpstr>
      <vt:lpstr>'pajamos (1)'!Print_Titles</vt:lpstr>
      <vt:lpstr>'savivaldybės funkcijos(3)'!Print_Titles</vt:lpstr>
      <vt:lpstr>'ugdymo reikmėms(5)'!Print_Titles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Irmantė Kurmienė</cp:lastModifiedBy>
  <cp:lastPrinted>2024-07-22T06:38:57Z</cp:lastPrinted>
  <dcterms:created xsi:type="dcterms:W3CDTF">2002-11-07T10:01:21Z</dcterms:created>
  <dcterms:modified xsi:type="dcterms:W3CDTF">2024-07-23T08:41:35Z</dcterms:modified>
</cp:coreProperties>
</file>